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Lenovo\O meu disco\IPIL GERAL\ANO LECTIVO 2024 - 2025\PAUTAS\GERAL_NOVAS_PAUTAS\INFORMÁTICA\"/>
    </mc:Choice>
  </mc:AlternateContent>
  <xr:revisionPtr revIDLastSave="0" documentId="8_{624DBB13-09B3-4302-86CE-6F56E23EA0F3}" xr6:coauthVersionLast="47" xr6:coauthVersionMax="47" xr10:uidLastSave="{00000000-0000-0000-0000-000000000000}"/>
  <bookViews>
    <workbookView xWindow="0" yWindow="0" windowWidth="25770" windowHeight="12210" tabRatio="771" firstSheet="10" activeTab="1" xr2:uid="{00000000-000D-0000-FFFF-FFFF00000000}"/>
  </bookViews>
  <sheets>
    <sheet name="LISTA" sheetId="1" r:id="rId1"/>
    <sheet name="OGI" sheetId="35" r:id="rId2"/>
    <sheet name="MAT" sheetId="36" r:id="rId3"/>
    <sheet name="PT" sheetId="37" r:id="rId4"/>
    <sheet name="FIS" sheetId="38" r:id="rId5"/>
    <sheet name="TREI" sheetId="39" r:id="rId6"/>
    <sheet name="EMP" sheetId="44" r:id="rId7"/>
    <sheet name="TLP" sheetId="40" r:id="rId8"/>
    <sheet name="SEAC" sheetId="41" r:id="rId9"/>
    <sheet name="ING.TEC" sheetId="42" r:id="rId10"/>
    <sheet name="Iº TRIMESTRE" sheetId="14" r:id="rId11"/>
    <sheet name="IIº TRIMESTRE " sheetId="43" r:id="rId12"/>
  </sheets>
  <definedNames>
    <definedName name="_xlnm.Print_Area" localSheetId="6">EMP!$A$1:$AC$61</definedName>
    <definedName name="_xlnm.Print_Area" localSheetId="4">FIS!$A$1:$AC$61</definedName>
    <definedName name="_xlnm.Print_Area" localSheetId="9">ING.TEC!$A$1:$AC$61</definedName>
    <definedName name="_xlnm.Print_Area" localSheetId="2">MAT!$A$1:$AC$61</definedName>
    <definedName name="_xlnm.Print_Area" localSheetId="1">OGI!$A$1:$AC$61</definedName>
    <definedName name="_xlnm.Print_Area" localSheetId="3">PT!$A$1:$AC$61</definedName>
    <definedName name="_xlnm.Print_Area" localSheetId="8">SEAC!$A$1:$AC$61</definedName>
    <definedName name="_xlnm.Print_Area" localSheetId="7">TLP!$A$1:$AC$61</definedName>
    <definedName name="_xlnm.Print_Area" localSheetId="5">TREI!$A$1:$AC$61</definedName>
  </definedNames>
  <calcPr calcId="162913" calcMode="manual" calcCompleted="0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rId21" roundtripDataChecksum="78jSTkqi7yne6ivXnesCTfajp5KZMZpp6W+HjhWA6fA="/>
    </ext>
  </extLst>
</workbook>
</file>

<file path=xl/calcChain.xml><?xml version="1.0" encoding="utf-8"?>
<calcChain xmlns="http://schemas.openxmlformats.org/spreadsheetml/2006/main">
  <c r="P15" i="42" l="1"/>
  <c r="P14" i="42"/>
  <c r="P16" i="42"/>
  <c r="P17" i="42"/>
  <c r="P18" i="42"/>
  <c r="P19" i="42"/>
  <c r="P20" i="42"/>
  <c r="P21" i="42"/>
  <c r="P22" i="42"/>
  <c r="P23" i="42"/>
  <c r="P24" i="42"/>
  <c r="P25" i="42"/>
  <c r="P26" i="42"/>
  <c r="P27" i="42"/>
  <c r="P28" i="42"/>
  <c r="P29" i="42"/>
  <c r="P30" i="42"/>
  <c r="P31" i="42"/>
  <c r="P32" i="42"/>
  <c r="P33" i="42"/>
  <c r="P34" i="42"/>
  <c r="P35" i="42"/>
  <c r="P36" i="42"/>
  <c r="P37" i="42"/>
  <c r="P38" i="42"/>
  <c r="P39" i="42"/>
  <c r="P40" i="42"/>
  <c r="P41" i="42"/>
  <c r="P42" i="42"/>
  <c r="P43" i="42"/>
  <c r="P44" i="42"/>
  <c r="P45" i="42"/>
  <c r="P46" i="42"/>
  <c r="P47" i="42"/>
  <c r="P15" i="44"/>
  <c r="P14" i="38"/>
  <c r="T14" i="38"/>
  <c r="T18" i="37"/>
  <c r="T15" i="37"/>
  <c r="T16" i="37"/>
  <c r="T17" i="37"/>
  <c r="T19" i="37"/>
  <c r="T20" i="37"/>
  <c r="T21" i="37"/>
  <c r="T22" i="37"/>
  <c r="T23" i="37"/>
  <c r="T24" i="37"/>
  <c r="T25" i="37"/>
  <c r="T26" i="37"/>
  <c r="T27" i="37"/>
  <c r="T28" i="37"/>
  <c r="T29" i="37"/>
  <c r="T30" i="37"/>
  <c r="T31" i="37"/>
  <c r="T32" i="37"/>
  <c r="T33" i="37"/>
  <c r="T34" i="37"/>
  <c r="T35" i="37"/>
  <c r="T36" i="37"/>
  <c r="T37" i="37"/>
  <c r="T38" i="37"/>
  <c r="T39" i="37"/>
  <c r="T40" i="37"/>
  <c r="T41" i="37"/>
  <c r="T42" i="37"/>
  <c r="T43" i="37"/>
  <c r="T44" i="37"/>
  <c r="T45" i="37"/>
  <c r="T46" i="37"/>
  <c r="T47" i="37"/>
  <c r="Y21" i="36"/>
  <c r="AR50" i="43"/>
  <c r="AR50" i="14"/>
  <c r="AR49" i="43"/>
  <c r="AR49" i="14"/>
  <c r="AR48" i="43"/>
  <c r="AR48" i="14"/>
  <c r="AR47" i="43"/>
  <c r="AR47" i="14"/>
  <c r="AM50" i="43"/>
  <c r="AM50" i="14"/>
  <c r="AM49" i="43"/>
  <c r="AM49" i="14"/>
  <c r="AM48" i="43"/>
  <c r="AM48" i="14"/>
  <c r="AM47" i="43"/>
  <c r="AM47" i="14"/>
  <c r="AH50" i="43"/>
  <c r="AH50" i="14"/>
  <c r="AH49" i="43"/>
  <c r="AH49" i="14"/>
  <c r="AH48" i="43"/>
  <c r="AH48" i="14"/>
  <c r="AH47" i="43"/>
  <c r="AH47" i="14"/>
  <c r="AC50" i="43"/>
  <c r="AC50" i="14"/>
  <c r="AC49" i="43"/>
  <c r="AC49" i="14"/>
  <c r="AC48" i="43"/>
  <c r="AC48" i="14"/>
  <c r="AC47" i="43"/>
  <c r="AC47" i="14"/>
  <c r="X48" i="43"/>
  <c r="X48" i="14"/>
  <c r="S48" i="43"/>
  <c r="S48" i="14"/>
  <c r="S47" i="43"/>
  <c r="S47" i="14"/>
  <c r="N50" i="43"/>
  <c r="N50" i="14"/>
  <c r="N49" i="43"/>
  <c r="N49" i="14"/>
  <c r="N48" i="43"/>
  <c r="N48" i="14"/>
  <c r="N47" i="43"/>
  <c r="N47" i="14"/>
  <c r="I50" i="43"/>
  <c r="I50" i="14"/>
  <c r="I47" i="43"/>
  <c r="I47" i="14"/>
  <c r="I48" i="43"/>
  <c r="I48" i="14"/>
  <c r="B44" i="43"/>
  <c r="C44" i="43"/>
  <c r="D44" i="43"/>
  <c r="G44" i="43"/>
  <c r="H44" i="43"/>
  <c r="I44" i="43"/>
  <c r="BD44" i="43" s="1"/>
  <c r="L44" i="43"/>
  <c r="N44" i="43" s="1"/>
  <c r="BE44" i="43" s="1"/>
  <c r="M44" i="43"/>
  <c r="Q44" i="43"/>
  <c r="R44" i="43"/>
  <c r="S44" i="43"/>
  <c r="V44" i="43"/>
  <c r="W44" i="43"/>
  <c r="X44" i="43"/>
  <c r="BG44" i="43" s="1"/>
  <c r="AA44" i="43"/>
  <c r="AC44" i="43" s="1"/>
  <c r="BH44" i="43" s="1"/>
  <c r="AB44" i="43"/>
  <c r="AF44" i="43"/>
  <c r="AG44" i="43"/>
  <c r="AH44" i="43"/>
  <c r="AK44" i="43"/>
  <c r="AL44" i="43"/>
  <c r="AM44" i="43"/>
  <c r="BJ44" i="43" s="1"/>
  <c r="AP44" i="43"/>
  <c r="AQ44" i="43"/>
  <c r="AR44" i="43" s="1"/>
  <c r="BK44" i="43" s="1"/>
  <c r="AU44" i="43"/>
  <c r="AV44" i="43"/>
  <c r="AW44" i="43"/>
  <c r="BL44" i="43" s="1"/>
  <c r="AX44" i="43"/>
  <c r="BC44" i="43"/>
  <c r="BF44" i="43"/>
  <c r="BI44" i="43"/>
  <c r="B44" i="14"/>
  <c r="C44" i="14"/>
  <c r="D44" i="14"/>
  <c r="BC44" i="14" s="1"/>
  <c r="G44" i="14"/>
  <c r="I44" i="14" s="1"/>
  <c r="BD44" i="14" s="1"/>
  <c r="H44" i="14"/>
  <c r="L44" i="14"/>
  <c r="M44" i="14"/>
  <c r="N44" i="14" s="1"/>
  <c r="BE44" i="14" s="1"/>
  <c r="Q44" i="14"/>
  <c r="S44" i="14" s="1"/>
  <c r="BF44" i="14" s="1"/>
  <c r="R44" i="14"/>
  <c r="V44" i="14"/>
  <c r="X44" i="14" s="1"/>
  <c r="BG44" i="14" s="1"/>
  <c r="W44" i="14"/>
  <c r="AA44" i="14"/>
  <c r="AC44" i="14" s="1"/>
  <c r="BH44" i="14" s="1"/>
  <c r="AB44" i="14"/>
  <c r="AF44" i="14"/>
  <c r="AG44" i="14"/>
  <c r="AH44" i="14"/>
  <c r="BI44" i="14" s="1"/>
  <c r="AK44" i="14"/>
  <c r="AL44" i="14"/>
  <c r="AM44" i="14"/>
  <c r="AP44" i="14"/>
  <c r="AQ44" i="14"/>
  <c r="AR44" i="14"/>
  <c r="BK44" i="14" s="1"/>
  <c r="AU44" i="14"/>
  <c r="AW44" i="14" s="1"/>
  <c r="BL44" i="14" s="1"/>
  <c r="AV44" i="14"/>
  <c r="AX44" i="14"/>
  <c r="BJ44" i="14"/>
  <c r="B43" i="43"/>
  <c r="C43" i="43"/>
  <c r="D43" i="43"/>
  <c r="G43" i="43"/>
  <c r="H43" i="43"/>
  <c r="L43" i="43"/>
  <c r="N43" i="43" s="1"/>
  <c r="BE43" i="43" s="1"/>
  <c r="M43" i="43"/>
  <c r="Q43" i="43"/>
  <c r="R43" i="43"/>
  <c r="S43" i="43"/>
  <c r="BF43" i="43" s="1"/>
  <c r="V43" i="43"/>
  <c r="W43" i="43"/>
  <c r="X43" i="43"/>
  <c r="BG43" i="43" s="1"/>
  <c r="AA43" i="43"/>
  <c r="AC43" i="43" s="1"/>
  <c r="BH43" i="43" s="1"/>
  <c r="AB43" i="43"/>
  <c r="AF43" i="43"/>
  <c r="AG43" i="43"/>
  <c r="AH43" i="43" s="1"/>
  <c r="BI43" i="43" s="1"/>
  <c r="AK43" i="43"/>
  <c r="AM43" i="43" s="1"/>
  <c r="BJ43" i="43" s="1"/>
  <c r="AL43" i="43"/>
  <c r="AP43" i="43"/>
  <c r="AQ43" i="43"/>
  <c r="AU43" i="43"/>
  <c r="AV43" i="43"/>
  <c r="AX43" i="43"/>
  <c r="BC43" i="43"/>
  <c r="B43" i="14"/>
  <c r="C43" i="14"/>
  <c r="D43" i="14"/>
  <c r="BC43" i="14" s="1"/>
  <c r="G43" i="14"/>
  <c r="H43" i="14"/>
  <c r="L43" i="14"/>
  <c r="M43" i="14"/>
  <c r="N43" i="14" s="1"/>
  <c r="BE43" i="14" s="1"/>
  <c r="Q43" i="14"/>
  <c r="R43" i="14"/>
  <c r="V43" i="14"/>
  <c r="W43" i="14"/>
  <c r="AA43" i="14"/>
  <c r="AC43" i="14" s="1"/>
  <c r="BH43" i="14" s="1"/>
  <c r="AB43" i="14"/>
  <c r="AF43" i="14"/>
  <c r="AG43" i="14"/>
  <c r="AK43" i="14"/>
  <c r="AM43" i="14" s="1"/>
  <c r="BJ43" i="14" s="1"/>
  <c r="AL43" i="14"/>
  <c r="AP43" i="14"/>
  <c r="AQ43" i="14"/>
  <c r="AR43" i="14" s="1"/>
  <c r="BK43" i="14" s="1"/>
  <c r="AU43" i="14"/>
  <c r="AW43" i="14" s="1"/>
  <c r="BL43" i="14" s="1"/>
  <c r="AV43" i="14"/>
  <c r="AX43" i="14"/>
  <c r="B50" i="36"/>
  <c r="B50" i="37"/>
  <c r="B50" i="38"/>
  <c r="B50" i="39"/>
  <c r="B50" i="44"/>
  <c r="B50" i="40"/>
  <c r="B50" i="41"/>
  <c r="B50" i="42"/>
  <c r="B50" i="35"/>
  <c r="B48" i="36"/>
  <c r="B48" i="37"/>
  <c r="B48" i="38"/>
  <c r="B48" i="39"/>
  <c r="B48" i="44"/>
  <c r="B48" i="40"/>
  <c r="B48" i="41"/>
  <c r="B48" i="42"/>
  <c r="B48" i="35"/>
  <c r="A47" i="36"/>
  <c r="B47" i="36"/>
  <c r="C47" i="36"/>
  <c r="L47" i="36"/>
  <c r="P47" i="36"/>
  <c r="T47" i="36"/>
  <c r="X47" i="36"/>
  <c r="Y47" i="36"/>
  <c r="AC47" i="36"/>
  <c r="A47" i="37"/>
  <c r="B47" i="37"/>
  <c r="C47" i="37"/>
  <c r="L47" i="37"/>
  <c r="P47" i="37"/>
  <c r="X47" i="37"/>
  <c r="Y47" i="37" s="1"/>
  <c r="AC47" i="37"/>
  <c r="A47" i="38"/>
  <c r="B47" i="38"/>
  <c r="C47" i="38"/>
  <c r="L47" i="38"/>
  <c r="P47" i="38"/>
  <c r="T47" i="38"/>
  <c r="X47" i="38"/>
  <c r="Y47" i="38" s="1"/>
  <c r="AC47" i="38"/>
  <c r="A47" i="39"/>
  <c r="B47" i="39"/>
  <c r="C47" i="39"/>
  <c r="L47" i="39"/>
  <c r="P47" i="39"/>
  <c r="Y47" i="39" s="1"/>
  <c r="T47" i="39"/>
  <c r="X47" i="39"/>
  <c r="AC47" i="39"/>
  <c r="A47" i="44"/>
  <c r="B47" i="44"/>
  <c r="C47" i="44"/>
  <c r="L47" i="44"/>
  <c r="P47" i="44"/>
  <c r="T47" i="44"/>
  <c r="X47" i="44"/>
  <c r="Y47" i="44"/>
  <c r="AC47" i="44"/>
  <c r="A47" i="40"/>
  <c r="B47" i="40"/>
  <c r="C47" i="40"/>
  <c r="L47" i="40"/>
  <c r="P47" i="40"/>
  <c r="T47" i="40"/>
  <c r="X47" i="40"/>
  <c r="Y47" i="40"/>
  <c r="AC47" i="40"/>
  <c r="A47" i="41"/>
  <c r="B47" i="41"/>
  <c r="C47" i="41"/>
  <c r="L47" i="41"/>
  <c r="P47" i="41"/>
  <c r="T47" i="41"/>
  <c r="X47" i="41"/>
  <c r="Y47" i="41"/>
  <c r="AC47" i="41"/>
  <c r="A47" i="42"/>
  <c r="B47" i="42"/>
  <c r="C47" i="42"/>
  <c r="L47" i="42"/>
  <c r="T47" i="42"/>
  <c r="X47" i="42"/>
  <c r="Y47" i="42"/>
  <c r="AC47" i="42"/>
  <c r="A47" i="35"/>
  <c r="B47" i="35"/>
  <c r="C47" i="35"/>
  <c r="L47" i="35"/>
  <c r="P47" i="35"/>
  <c r="T47" i="35"/>
  <c r="X47" i="35"/>
  <c r="Y47" i="35"/>
  <c r="AC47" i="35"/>
  <c r="A42" i="1"/>
  <c r="BM44" i="43" l="1"/>
  <c r="AY44" i="43" s="1"/>
  <c r="BM44" i="14"/>
  <c r="AY44" i="14" s="1"/>
  <c r="S43" i="14"/>
  <c r="BF43" i="14" s="1"/>
  <c r="AH43" i="14"/>
  <c r="BI43" i="14" s="1"/>
  <c r="AR43" i="43"/>
  <c r="BK43" i="43" s="1"/>
  <c r="I43" i="14"/>
  <c r="BD43" i="14" s="1"/>
  <c r="AW43" i="43"/>
  <c r="BL43" i="43" s="1"/>
  <c r="X43" i="14"/>
  <c r="BG43" i="14" s="1"/>
  <c r="I43" i="43"/>
  <c r="BD43" i="43" s="1"/>
  <c r="BM43" i="43"/>
  <c r="AY43" i="43" s="1"/>
  <c r="BM43" i="14"/>
  <c r="AY43" i="14" s="1"/>
  <c r="BI8" i="43"/>
  <c r="BI8" i="14"/>
  <c r="AF12" i="43" l="1"/>
  <c r="AG12" i="43"/>
  <c r="AF13" i="43"/>
  <c r="AG13" i="43"/>
  <c r="AF14" i="43"/>
  <c r="AG14" i="43"/>
  <c r="AF15" i="43"/>
  <c r="AG15" i="43"/>
  <c r="AF16" i="43"/>
  <c r="AG16" i="43"/>
  <c r="AF17" i="43"/>
  <c r="AG17" i="43"/>
  <c r="AF18" i="43"/>
  <c r="AG18" i="43"/>
  <c r="AF19" i="43"/>
  <c r="AG19" i="43"/>
  <c r="AF20" i="43"/>
  <c r="AG20" i="43"/>
  <c r="AF21" i="43"/>
  <c r="AG21" i="43"/>
  <c r="AF22" i="43"/>
  <c r="AG22" i="43"/>
  <c r="AF23" i="43"/>
  <c r="AG23" i="43"/>
  <c r="AF24" i="43"/>
  <c r="AG24" i="43"/>
  <c r="AF25" i="43"/>
  <c r="AG25" i="43"/>
  <c r="AF26" i="43"/>
  <c r="AG26" i="43"/>
  <c r="AF27" i="43"/>
  <c r="AG27" i="43"/>
  <c r="AF28" i="43"/>
  <c r="AG28" i="43"/>
  <c r="AF29" i="43"/>
  <c r="AG29" i="43"/>
  <c r="AF30" i="43"/>
  <c r="AG30" i="43"/>
  <c r="AF31" i="43"/>
  <c r="AG31" i="43"/>
  <c r="AF32" i="43"/>
  <c r="AG32" i="43"/>
  <c r="AF33" i="43"/>
  <c r="AG33" i="43"/>
  <c r="AF34" i="43"/>
  <c r="AG34" i="43"/>
  <c r="AF35" i="43"/>
  <c r="AG35" i="43"/>
  <c r="AF36" i="43"/>
  <c r="AG36" i="43"/>
  <c r="AF37" i="43"/>
  <c r="AG37" i="43"/>
  <c r="AF38" i="43"/>
  <c r="AG38" i="43"/>
  <c r="AF39" i="43"/>
  <c r="AG39" i="43"/>
  <c r="AF40" i="43"/>
  <c r="AG40" i="43"/>
  <c r="AF41" i="43"/>
  <c r="AG41" i="43"/>
  <c r="AF42" i="43"/>
  <c r="AG42" i="43"/>
  <c r="AG11" i="43"/>
  <c r="AF11" i="43"/>
  <c r="AF12" i="14"/>
  <c r="AG12" i="14"/>
  <c r="AF13" i="14"/>
  <c r="AG13" i="14"/>
  <c r="AF14" i="14"/>
  <c r="AG14" i="14"/>
  <c r="AF15" i="14"/>
  <c r="AG15" i="14"/>
  <c r="AF16" i="14"/>
  <c r="AG16" i="14"/>
  <c r="AF17" i="14"/>
  <c r="AG17" i="14"/>
  <c r="AF18" i="14"/>
  <c r="AG18" i="14"/>
  <c r="AF19" i="14"/>
  <c r="AG19" i="14"/>
  <c r="AF20" i="14"/>
  <c r="AG20" i="14"/>
  <c r="AF21" i="14"/>
  <c r="AG21" i="14"/>
  <c r="AF22" i="14"/>
  <c r="AG22" i="14"/>
  <c r="AF23" i="14"/>
  <c r="AG23" i="14"/>
  <c r="AF24" i="14"/>
  <c r="AG24" i="14"/>
  <c r="AF25" i="14"/>
  <c r="AG25" i="14"/>
  <c r="AF26" i="14"/>
  <c r="AG26" i="14"/>
  <c r="AH26" i="14" s="1"/>
  <c r="BI26" i="14" s="1"/>
  <c r="AF27" i="14"/>
  <c r="AG27" i="14"/>
  <c r="AF28" i="14"/>
  <c r="AG28" i="14"/>
  <c r="AF29" i="14"/>
  <c r="AG29" i="14"/>
  <c r="AF30" i="14"/>
  <c r="AG30" i="14"/>
  <c r="AF31" i="14"/>
  <c r="AG31" i="14"/>
  <c r="AF32" i="14"/>
  <c r="AG32" i="14"/>
  <c r="AF33" i="14"/>
  <c r="AG33" i="14"/>
  <c r="AF34" i="14"/>
  <c r="AG34" i="14"/>
  <c r="AF35" i="14"/>
  <c r="AG35" i="14"/>
  <c r="AF36" i="14"/>
  <c r="AG36" i="14"/>
  <c r="AF37" i="14"/>
  <c r="AG37" i="14"/>
  <c r="AF38" i="14"/>
  <c r="AG38" i="14"/>
  <c r="AF39" i="14"/>
  <c r="AG39" i="14"/>
  <c r="AF40" i="14"/>
  <c r="AG40" i="14"/>
  <c r="AF41" i="14"/>
  <c r="AG41" i="14"/>
  <c r="AF42" i="14"/>
  <c r="AG42" i="14"/>
  <c r="AH42" i="14" s="1"/>
  <c r="BI42" i="14" s="1"/>
  <c r="AG11" i="14"/>
  <c r="AF11" i="14"/>
  <c r="AH22" i="14" l="1"/>
  <c r="BI22" i="14" s="1"/>
  <c r="AH33" i="43"/>
  <c r="BI33" i="43" s="1"/>
  <c r="AH41" i="43"/>
  <c r="BI41" i="43" s="1"/>
  <c r="AH39" i="14"/>
  <c r="BI39" i="14" s="1"/>
  <c r="AH25" i="43"/>
  <c r="BI25" i="43" s="1"/>
  <c r="AH13" i="43"/>
  <c r="BI13" i="43" s="1"/>
  <c r="AH36" i="43"/>
  <c r="BI36" i="43" s="1"/>
  <c r="AH11" i="14"/>
  <c r="BI11" i="14" s="1"/>
  <c r="AH22" i="43"/>
  <c r="BI22" i="43" s="1"/>
  <c r="AH29" i="43"/>
  <c r="BI29" i="43" s="1"/>
  <c r="AH29" i="14"/>
  <c r="BI29" i="14" s="1"/>
  <c r="AH15" i="14"/>
  <c r="BI15" i="14" s="1"/>
  <c r="AH18" i="14"/>
  <c r="BI18" i="14" s="1"/>
  <c r="AH38" i="43"/>
  <c r="BI38" i="43" s="1"/>
  <c r="AH38" i="14"/>
  <c r="BI38" i="14" s="1"/>
  <c r="AH37" i="43"/>
  <c r="BI37" i="43" s="1"/>
  <c r="AH28" i="14"/>
  <c r="BI28" i="14" s="1"/>
  <c r="AH13" i="14"/>
  <c r="BI13" i="14" s="1"/>
  <c r="AH24" i="43"/>
  <c r="BI24" i="43" s="1"/>
  <c r="AH31" i="14"/>
  <c r="BI31" i="14" s="1"/>
  <c r="AH31" i="43"/>
  <c r="BI31" i="43" s="1"/>
  <c r="AH20" i="43"/>
  <c r="BI20" i="43" s="1"/>
  <c r="AH30" i="43"/>
  <c r="BI30" i="43" s="1"/>
  <c r="AH34" i="14"/>
  <c r="BI34" i="14" s="1"/>
  <c r="AH17" i="43"/>
  <c r="BI17" i="43" s="1"/>
  <c r="AH41" i="14"/>
  <c r="BI41" i="14" s="1"/>
  <c r="AH15" i="43"/>
  <c r="BI15" i="43" s="1"/>
  <c r="AH14" i="14"/>
  <c r="BI14" i="14" s="1"/>
  <c r="AH28" i="43"/>
  <c r="BI28" i="43" s="1"/>
  <c r="AH21" i="43"/>
  <c r="BI21" i="43" s="1"/>
  <c r="AH14" i="43"/>
  <c r="BI14" i="43" s="1"/>
  <c r="AH27" i="14"/>
  <c r="BI27" i="14" s="1"/>
  <c r="AH40" i="43"/>
  <c r="BI40" i="43" s="1"/>
  <c r="AH30" i="14"/>
  <c r="BI30" i="14" s="1"/>
  <c r="AH12" i="43"/>
  <c r="BI12" i="43" s="1"/>
  <c r="AH37" i="14"/>
  <c r="BI37" i="14" s="1"/>
  <c r="AH21" i="14"/>
  <c r="BI21" i="14" s="1"/>
  <c r="AH17" i="14"/>
  <c r="BI17" i="14" s="1"/>
  <c r="AH23" i="14"/>
  <c r="BI23" i="14" s="1"/>
  <c r="AH40" i="14"/>
  <c r="BI40" i="14" s="1"/>
  <c r="AH18" i="43"/>
  <c r="BI18" i="43" s="1"/>
  <c r="AH24" i="14"/>
  <c r="BI24" i="14" s="1"/>
  <c r="AH34" i="43"/>
  <c r="BI34" i="43" s="1"/>
  <c r="AH36" i="14"/>
  <c r="BI36" i="14" s="1"/>
  <c r="AH25" i="14"/>
  <c r="BI25" i="14" s="1"/>
  <c r="AH12" i="14"/>
  <c r="BI12" i="14" s="1"/>
  <c r="AH32" i="43"/>
  <c r="BI32" i="43" s="1"/>
  <c r="AH16" i="43"/>
  <c r="BI16" i="43" s="1"/>
  <c r="AH35" i="14"/>
  <c r="BI35" i="14" s="1"/>
  <c r="AH35" i="43"/>
  <c r="BI35" i="43" s="1"/>
  <c r="AH19" i="43"/>
  <c r="BI19" i="43" s="1"/>
  <c r="AH16" i="14"/>
  <c r="BI16" i="14" s="1"/>
  <c r="AH39" i="43"/>
  <c r="BI39" i="43" s="1"/>
  <c r="AH32" i="14"/>
  <c r="BI32" i="14" s="1"/>
  <c r="AH33" i="14"/>
  <c r="BI33" i="14" s="1"/>
  <c r="AH20" i="14"/>
  <c r="BI20" i="14" s="1"/>
  <c r="AH27" i="43"/>
  <c r="BI27" i="43" s="1"/>
  <c r="AH23" i="43"/>
  <c r="BI23" i="43" s="1"/>
  <c r="AH19" i="14"/>
  <c r="BI19" i="14" s="1"/>
  <c r="AH42" i="43"/>
  <c r="BI42" i="43" s="1"/>
  <c r="AH26" i="43"/>
  <c r="BI26" i="43" s="1"/>
  <c r="AH11" i="43"/>
  <c r="BI11" i="43" s="1"/>
  <c r="X46" i="44" l="1"/>
  <c r="T46" i="44"/>
  <c r="P46" i="44"/>
  <c r="L46" i="44"/>
  <c r="C46" i="44"/>
  <c r="B46" i="44"/>
  <c r="A46" i="44"/>
  <c r="AC46" i="44" s="1"/>
  <c r="X45" i="44"/>
  <c r="T45" i="44"/>
  <c r="P45" i="44"/>
  <c r="Y45" i="44" s="1"/>
  <c r="L45" i="44"/>
  <c r="C45" i="44"/>
  <c r="B45" i="44"/>
  <c r="A45" i="44"/>
  <c r="AC45" i="44" s="1"/>
  <c r="X44" i="44"/>
  <c r="T44" i="44"/>
  <c r="P44" i="44"/>
  <c r="L44" i="44"/>
  <c r="C44" i="44"/>
  <c r="B44" i="44"/>
  <c r="A44" i="44"/>
  <c r="AC44" i="44" s="1"/>
  <c r="X43" i="44"/>
  <c r="T43" i="44"/>
  <c r="P43" i="44"/>
  <c r="L43" i="44"/>
  <c r="C43" i="44"/>
  <c r="B43" i="44"/>
  <c r="A43" i="44"/>
  <c r="AC43" i="44" s="1"/>
  <c r="X42" i="44"/>
  <c r="T42" i="44"/>
  <c r="P42" i="44"/>
  <c r="L42" i="44"/>
  <c r="C42" i="44"/>
  <c r="B42" i="44"/>
  <c r="A42" i="44"/>
  <c r="AC42" i="44" s="1"/>
  <c r="X41" i="44"/>
  <c r="T41" i="44"/>
  <c r="P41" i="44"/>
  <c r="L41" i="44"/>
  <c r="C41" i="44"/>
  <c r="B41" i="44"/>
  <c r="A41" i="44"/>
  <c r="AC41" i="44" s="1"/>
  <c r="X40" i="44"/>
  <c r="T40" i="44"/>
  <c r="P40" i="44"/>
  <c r="L40" i="44"/>
  <c r="C40" i="44"/>
  <c r="B40" i="44"/>
  <c r="A40" i="44"/>
  <c r="AC40" i="44" s="1"/>
  <c r="X39" i="44"/>
  <c r="T39" i="44"/>
  <c r="P39" i="44"/>
  <c r="L39" i="44"/>
  <c r="C39" i="44"/>
  <c r="B39" i="44"/>
  <c r="A39" i="44"/>
  <c r="AC39" i="44" s="1"/>
  <c r="X38" i="44"/>
  <c r="T38" i="44"/>
  <c r="P38" i="44"/>
  <c r="L38" i="44"/>
  <c r="C38" i="44"/>
  <c r="B38" i="44"/>
  <c r="A38" i="44"/>
  <c r="AC38" i="44" s="1"/>
  <c r="X37" i="44"/>
  <c r="T37" i="44"/>
  <c r="P37" i="44"/>
  <c r="L37" i="44"/>
  <c r="C37" i="44"/>
  <c r="B37" i="44"/>
  <c r="A37" i="44"/>
  <c r="AC37" i="44" s="1"/>
  <c r="X36" i="44"/>
  <c r="T36" i="44"/>
  <c r="P36" i="44"/>
  <c r="L36" i="44"/>
  <c r="C36" i="44"/>
  <c r="B36" i="44"/>
  <c r="A36" i="44"/>
  <c r="AC36" i="44" s="1"/>
  <c r="X35" i="44"/>
  <c r="T35" i="44"/>
  <c r="P35" i="44"/>
  <c r="L35" i="44"/>
  <c r="C35" i="44"/>
  <c r="B35" i="44"/>
  <c r="A35" i="44"/>
  <c r="AC35" i="44" s="1"/>
  <c r="X34" i="44"/>
  <c r="T34" i="44"/>
  <c r="P34" i="44"/>
  <c r="L34" i="44"/>
  <c r="C34" i="44"/>
  <c r="B34" i="44"/>
  <c r="A34" i="44"/>
  <c r="AC34" i="44" s="1"/>
  <c r="X33" i="44"/>
  <c r="T33" i="44"/>
  <c r="P33" i="44"/>
  <c r="L33" i="44"/>
  <c r="C33" i="44"/>
  <c r="B33" i="44"/>
  <c r="A33" i="44"/>
  <c r="AC33" i="44" s="1"/>
  <c r="X32" i="44"/>
  <c r="T32" i="44"/>
  <c r="P32" i="44"/>
  <c r="L32" i="44"/>
  <c r="C32" i="44"/>
  <c r="B32" i="44"/>
  <c r="A32" i="44"/>
  <c r="AC32" i="44" s="1"/>
  <c r="X31" i="44"/>
  <c r="T31" i="44"/>
  <c r="P31" i="44"/>
  <c r="L31" i="44"/>
  <c r="C31" i="44"/>
  <c r="B31" i="44"/>
  <c r="A31" i="44"/>
  <c r="AC31" i="44" s="1"/>
  <c r="X30" i="44"/>
  <c r="T30" i="44"/>
  <c r="P30" i="44"/>
  <c r="Y30" i="44" s="1"/>
  <c r="L30" i="44"/>
  <c r="C30" i="44"/>
  <c r="B30" i="44"/>
  <c r="A30" i="44"/>
  <c r="AC30" i="44" s="1"/>
  <c r="X29" i="44"/>
  <c r="T29" i="44"/>
  <c r="P29" i="44"/>
  <c r="Y29" i="44" s="1"/>
  <c r="L29" i="44"/>
  <c r="C29" i="44"/>
  <c r="B29" i="44"/>
  <c r="A29" i="44"/>
  <c r="AC29" i="44" s="1"/>
  <c r="X28" i="44"/>
  <c r="T28" i="44"/>
  <c r="P28" i="44"/>
  <c r="L28" i="44"/>
  <c r="C28" i="44"/>
  <c r="B28" i="44"/>
  <c r="A28" i="44"/>
  <c r="AC28" i="44" s="1"/>
  <c r="X27" i="44"/>
  <c r="T27" i="44"/>
  <c r="P27" i="44"/>
  <c r="L27" i="44"/>
  <c r="C27" i="44"/>
  <c r="B27" i="44"/>
  <c r="A27" i="44"/>
  <c r="AC27" i="44" s="1"/>
  <c r="X26" i="44"/>
  <c r="T26" i="44"/>
  <c r="P26" i="44"/>
  <c r="L26" i="44"/>
  <c r="C26" i="44"/>
  <c r="B26" i="44"/>
  <c r="A26" i="44"/>
  <c r="AC26" i="44" s="1"/>
  <c r="X25" i="44"/>
  <c r="T25" i="44"/>
  <c r="P25" i="44"/>
  <c r="L25" i="44"/>
  <c r="C25" i="44"/>
  <c r="B25" i="44"/>
  <c r="A25" i="44"/>
  <c r="AC25" i="44" s="1"/>
  <c r="X24" i="44"/>
  <c r="T24" i="44"/>
  <c r="P24" i="44"/>
  <c r="L24" i="44"/>
  <c r="C24" i="44"/>
  <c r="B24" i="44"/>
  <c r="A24" i="44"/>
  <c r="AC24" i="44" s="1"/>
  <c r="X23" i="44"/>
  <c r="T23" i="44"/>
  <c r="P23" i="44"/>
  <c r="L23" i="44"/>
  <c r="C23" i="44"/>
  <c r="B23" i="44"/>
  <c r="A23" i="44"/>
  <c r="AC23" i="44" s="1"/>
  <c r="X22" i="44"/>
  <c r="T22" i="44"/>
  <c r="P22" i="44"/>
  <c r="L22" i="44"/>
  <c r="C22" i="44"/>
  <c r="B22" i="44"/>
  <c r="A22" i="44"/>
  <c r="AC22" i="44" s="1"/>
  <c r="X21" i="44"/>
  <c r="T21" i="44"/>
  <c r="P21" i="44"/>
  <c r="Y21" i="44" s="1"/>
  <c r="L21" i="44"/>
  <c r="C21" i="44"/>
  <c r="B21" i="44"/>
  <c r="A21" i="44"/>
  <c r="AC21" i="44" s="1"/>
  <c r="X20" i="44"/>
  <c r="T20" i="44"/>
  <c r="P20" i="44"/>
  <c r="L20" i="44"/>
  <c r="C20" i="44"/>
  <c r="B20" i="44"/>
  <c r="A20" i="44"/>
  <c r="AC20" i="44" s="1"/>
  <c r="X19" i="44"/>
  <c r="T19" i="44"/>
  <c r="P19" i="44"/>
  <c r="L19" i="44"/>
  <c r="C19" i="44"/>
  <c r="B19" i="44"/>
  <c r="A19" i="44"/>
  <c r="AC19" i="44" s="1"/>
  <c r="X18" i="44"/>
  <c r="T18" i="44"/>
  <c r="P18" i="44"/>
  <c r="L18" i="44"/>
  <c r="C18" i="44"/>
  <c r="B18" i="44"/>
  <c r="A18" i="44"/>
  <c r="AC18" i="44" s="1"/>
  <c r="X17" i="44"/>
  <c r="T17" i="44"/>
  <c r="P17" i="44"/>
  <c r="L17" i="44"/>
  <c r="C17" i="44"/>
  <c r="B17" i="44"/>
  <c r="A17" i="44"/>
  <c r="AC17" i="44" s="1"/>
  <c r="X16" i="44"/>
  <c r="T16" i="44"/>
  <c r="P16" i="44"/>
  <c r="L16" i="44"/>
  <c r="C16" i="44"/>
  <c r="B16" i="44"/>
  <c r="A16" i="44"/>
  <c r="AC16" i="44" s="1"/>
  <c r="X15" i="44"/>
  <c r="T15" i="44"/>
  <c r="L15" i="44"/>
  <c r="C15" i="44"/>
  <c r="B15" i="44"/>
  <c r="A15" i="44"/>
  <c r="AC15" i="44" s="1"/>
  <c r="X14" i="44"/>
  <c r="T14" i="44"/>
  <c r="P14" i="44"/>
  <c r="L14" i="44"/>
  <c r="C14" i="44"/>
  <c r="B14" i="44"/>
  <c r="A14" i="44"/>
  <c r="AC14" i="44" s="1"/>
  <c r="Y39" i="44" l="1"/>
  <c r="Y28" i="44"/>
  <c r="Y14" i="44"/>
  <c r="Y22" i="44"/>
  <c r="Y27" i="44"/>
  <c r="Y18" i="44"/>
  <c r="Y19" i="44"/>
  <c r="Y17" i="44"/>
  <c r="Y38" i="44"/>
  <c r="Y46" i="44"/>
  <c r="Y34" i="44"/>
  <c r="Y32" i="44"/>
  <c r="Y42" i="44"/>
  <c r="Y26" i="44"/>
  <c r="Y35" i="44"/>
  <c r="Y23" i="44"/>
  <c r="Y43" i="44"/>
  <c r="Y20" i="44"/>
  <c r="Y31" i="44"/>
  <c r="Y37" i="44"/>
  <c r="Y41" i="44"/>
  <c r="Y36" i="44"/>
  <c r="Y44" i="44"/>
  <c r="O51" i="44"/>
  <c r="AB51" i="44"/>
  <c r="U51" i="44"/>
  <c r="Y40" i="44"/>
  <c r="X51" i="44"/>
  <c r="Y15" i="44"/>
  <c r="Y16" i="44"/>
  <c r="Y24" i="44"/>
  <c r="Y25" i="44"/>
  <c r="M51" i="44"/>
  <c r="P51" i="44"/>
  <c r="V51" i="44"/>
  <c r="Y33" i="44"/>
  <c r="Y51" i="44"/>
  <c r="R51" i="44"/>
  <c r="S51" i="44"/>
  <c r="AA51" i="44"/>
  <c r="L51" i="44"/>
  <c r="AC51" i="44" l="1"/>
  <c r="W51" i="44"/>
  <c r="T51" i="44"/>
  <c r="Q51" i="44"/>
  <c r="N51" i="44"/>
  <c r="B52" i="44"/>
  <c r="S53" i="44" s="1"/>
  <c r="Z51" i="44"/>
  <c r="Y53" i="44" l="1"/>
  <c r="P53" i="44"/>
  <c r="U53" i="44"/>
  <c r="AB53" i="44"/>
  <c r="O53" i="44"/>
  <c r="X53" i="44"/>
  <c r="R53" i="44"/>
  <c r="T53" i="44" s="1"/>
  <c r="V53" i="44"/>
  <c r="M53" i="44"/>
  <c r="AA53" i="44"/>
  <c r="L53" i="44"/>
  <c r="G12" i="43"/>
  <c r="H12" i="43"/>
  <c r="L12" i="43"/>
  <c r="M12" i="43"/>
  <c r="Q12" i="43"/>
  <c r="R12" i="43"/>
  <c r="V12" i="43"/>
  <c r="W12" i="43"/>
  <c r="AA12" i="43"/>
  <c r="AB12" i="43"/>
  <c r="AK12" i="43"/>
  <c r="AL12" i="43"/>
  <c r="AP12" i="43"/>
  <c r="AQ12" i="43"/>
  <c r="AU12" i="43"/>
  <c r="AV12" i="43"/>
  <c r="G13" i="43"/>
  <c r="H13" i="43"/>
  <c r="L13" i="43"/>
  <c r="M13" i="43"/>
  <c r="Q13" i="43"/>
  <c r="R13" i="43"/>
  <c r="V13" i="43"/>
  <c r="W13" i="43"/>
  <c r="AA13" i="43"/>
  <c r="AB13" i="43"/>
  <c r="AK13" i="43"/>
  <c r="AL13" i="43"/>
  <c r="AP13" i="43"/>
  <c r="AQ13" i="43"/>
  <c r="AU13" i="43"/>
  <c r="AV13" i="43"/>
  <c r="G14" i="43"/>
  <c r="H14" i="43"/>
  <c r="L14" i="43"/>
  <c r="M14" i="43"/>
  <c r="Q14" i="43"/>
  <c r="R14" i="43"/>
  <c r="V14" i="43"/>
  <c r="W14" i="43"/>
  <c r="AA14" i="43"/>
  <c r="AB14" i="43"/>
  <c r="AK14" i="43"/>
  <c r="AL14" i="43"/>
  <c r="AP14" i="43"/>
  <c r="AQ14" i="43"/>
  <c r="AU14" i="43"/>
  <c r="AV14" i="43"/>
  <c r="G15" i="43"/>
  <c r="H15" i="43"/>
  <c r="L15" i="43"/>
  <c r="M15" i="43"/>
  <c r="Q15" i="43"/>
  <c r="R15" i="43"/>
  <c r="V15" i="43"/>
  <c r="W15" i="43"/>
  <c r="AA15" i="43"/>
  <c r="AB15" i="43"/>
  <c r="AK15" i="43"/>
  <c r="AL15" i="43"/>
  <c r="AP15" i="43"/>
  <c r="AQ15" i="43"/>
  <c r="AU15" i="43"/>
  <c r="AV15" i="43"/>
  <c r="G16" i="43"/>
  <c r="H16" i="43"/>
  <c r="L16" i="43"/>
  <c r="M16" i="43"/>
  <c r="Q16" i="43"/>
  <c r="R16" i="43"/>
  <c r="V16" i="43"/>
  <c r="W16" i="43"/>
  <c r="AA16" i="43"/>
  <c r="AB16" i="43"/>
  <c r="AK16" i="43"/>
  <c r="AL16" i="43"/>
  <c r="AP16" i="43"/>
  <c r="AQ16" i="43"/>
  <c r="AU16" i="43"/>
  <c r="AV16" i="43"/>
  <c r="G17" i="43"/>
  <c r="H17" i="43"/>
  <c r="L17" i="43"/>
  <c r="M17" i="43"/>
  <c r="Q17" i="43"/>
  <c r="R17" i="43"/>
  <c r="V17" i="43"/>
  <c r="W17" i="43"/>
  <c r="AA17" i="43"/>
  <c r="AB17" i="43"/>
  <c r="AK17" i="43"/>
  <c r="AL17" i="43"/>
  <c r="AP17" i="43"/>
  <c r="AQ17" i="43"/>
  <c r="AU17" i="43"/>
  <c r="AV17" i="43"/>
  <c r="G18" i="43"/>
  <c r="H18" i="43"/>
  <c r="L18" i="43"/>
  <c r="M18" i="43"/>
  <c r="Q18" i="43"/>
  <c r="R18" i="43"/>
  <c r="V18" i="43"/>
  <c r="W18" i="43"/>
  <c r="AA18" i="43"/>
  <c r="AB18" i="43"/>
  <c r="AK18" i="43"/>
  <c r="AL18" i="43"/>
  <c r="AP18" i="43"/>
  <c r="AQ18" i="43"/>
  <c r="AU18" i="43"/>
  <c r="AV18" i="43"/>
  <c r="G19" i="43"/>
  <c r="H19" i="43"/>
  <c r="L19" i="43"/>
  <c r="M19" i="43"/>
  <c r="Q19" i="43"/>
  <c r="R19" i="43"/>
  <c r="V19" i="43"/>
  <c r="W19" i="43"/>
  <c r="AA19" i="43"/>
  <c r="AB19" i="43"/>
  <c r="AK19" i="43"/>
  <c r="AL19" i="43"/>
  <c r="AP19" i="43"/>
  <c r="AQ19" i="43"/>
  <c r="AU19" i="43"/>
  <c r="AV19" i="43"/>
  <c r="G20" i="43"/>
  <c r="H20" i="43"/>
  <c r="L20" i="43"/>
  <c r="M20" i="43"/>
  <c r="Q20" i="43"/>
  <c r="R20" i="43"/>
  <c r="V20" i="43"/>
  <c r="W20" i="43"/>
  <c r="AA20" i="43"/>
  <c r="AB20" i="43"/>
  <c r="AK20" i="43"/>
  <c r="AL20" i="43"/>
  <c r="AP20" i="43"/>
  <c r="AQ20" i="43"/>
  <c r="AU20" i="43"/>
  <c r="AV20" i="43"/>
  <c r="G21" i="43"/>
  <c r="H21" i="43"/>
  <c r="L21" i="43"/>
  <c r="M21" i="43"/>
  <c r="Q21" i="43"/>
  <c r="R21" i="43"/>
  <c r="V21" i="43"/>
  <c r="W21" i="43"/>
  <c r="AA21" i="43"/>
  <c r="AB21" i="43"/>
  <c r="AK21" i="43"/>
  <c r="AL21" i="43"/>
  <c r="AP21" i="43"/>
  <c r="AQ21" i="43"/>
  <c r="AU21" i="43"/>
  <c r="AV21" i="43"/>
  <c r="G22" i="43"/>
  <c r="H22" i="43"/>
  <c r="L22" i="43"/>
  <c r="M22" i="43"/>
  <c r="Q22" i="43"/>
  <c r="R22" i="43"/>
  <c r="V22" i="43"/>
  <c r="W22" i="43"/>
  <c r="AA22" i="43"/>
  <c r="AB22" i="43"/>
  <c r="AK22" i="43"/>
  <c r="AL22" i="43"/>
  <c r="AP22" i="43"/>
  <c r="AQ22" i="43"/>
  <c r="AU22" i="43"/>
  <c r="AV22" i="43"/>
  <c r="G23" i="43"/>
  <c r="H23" i="43"/>
  <c r="L23" i="43"/>
  <c r="M23" i="43"/>
  <c r="Q23" i="43"/>
  <c r="R23" i="43"/>
  <c r="V23" i="43"/>
  <c r="W23" i="43"/>
  <c r="AA23" i="43"/>
  <c r="AB23" i="43"/>
  <c r="AK23" i="43"/>
  <c r="AL23" i="43"/>
  <c r="AP23" i="43"/>
  <c r="AQ23" i="43"/>
  <c r="AU23" i="43"/>
  <c r="AV23" i="43"/>
  <c r="G24" i="43"/>
  <c r="H24" i="43"/>
  <c r="L24" i="43"/>
  <c r="M24" i="43"/>
  <c r="Q24" i="43"/>
  <c r="R24" i="43"/>
  <c r="V24" i="43"/>
  <c r="W24" i="43"/>
  <c r="AA24" i="43"/>
  <c r="AB24" i="43"/>
  <c r="AK24" i="43"/>
  <c r="AL24" i="43"/>
  <c r="AP24" i="43"/>
  <c r="AQ24" i="43"/>
  <c r="AU24" i="43"/>
  <c r="AV24" i="43"/>
  <c r="G25" i="43"/>
  <c r="H25" i="43"/>
  <c r="L25" i="43"/>
  <c r="M25" i="43"/>
  <c r="Q25" i="43"/>
  <c r="R25" i="43"/>
  <c r="V25" i="43"/>
  <c r="W25" i="43"/>
  <c r="AA25" i="43"/>
  <c r="AB25" i="43"/>
  <c r="AK25" i="43"/>
  <c r="AL25" i="43"/>
  <c r="AP25" i="43"/>
  <c r="AQ25" i="43"/>
  <c r="AU25" i="43"/>
  <c r="AV25" i="43"/>
  <c r="G26" i="43"/>
  <c r="H26" i="43"/>
  <c r="L26" i="43"/>
  <c r="M26" i="43"/>
  <c r="Q26" i="43"/>
  <c r="R26" i="43"/>
  <c r="V26" i="43"/>
  <c r="W26" i="43"/>
  <c r="AA26" i="43"/>
  <c r="AB26" i="43"/>
  <c r="AK26" i="43"/>
  <c r="AL26" i="43"/>
  <c r="AP26" i="43"/>
  <c r="AQ26" i="43"/>
  <c r="AU26" i="43"/>
  <c r="AV26" i="43"/>
  <c r="G27" i="43"/>
  <c r="H27" i="43"/>
  <c r="L27" i="43"/>
  <c r="M27" i="43"/>
  <c r="Q27" i="43"/>
  <c r="R27" i="43"/>
  <c r="V27" i="43"/>
  <c r="W27" i="43"/>
  <c r="AA27" i="43"/>
  <c r="AB27" i="43"/>
  <c r="AK27" i="43"/>
  <c r="AL27" i="43"/>
  <c r="AP27" i="43"/>
  <c r="AQ27" i="43"/>
  <c r="AU27" i="43"/>
  <c r="AV27" i="43"/>
  <c r="G28" i="43"/>
  <c r="H28" i="43"/>
  <c r="L28" i="43"/>
  <c r="M28" i="43"/>
  <c r="Q28" i="43"/>
  <c r="R28" i="43"/>
  <c r="V28" i="43"/>
  <c r="W28" i="43"/>
  <c r="X28" i="43" s="1"/>
  <c r="BG28" i="43" s="1"/>
  <c r="AA28" i="43"/>
  <c r="AB28" i="43"/>
  <c r="AK28" i="43"/>
  <c r="AL28" i="43"/>
  <c r="AP28" i="43"/>
  <c r="AQ28" i="43"/>
  <c r="AU28" i="43"/>
  <c r="AV28" i="43"/>
  <c r="G29" i="43"/>
  <c r="H29" i="43"/>
  <c r="L29" i="43"/>
  <c r="M29" i="43"/>
  <c r="Q29" i="43"/>
  <c r="R29" i="43"/>
  <c r="V29" i="43"/>
  <c r="W29" i="43"/>
  <c r="AA29" i="43"/>
  <c r="AB29" i="43"/>
  <c r="AK29" i="43"/>
  <c r="AL29" i="43"/>
  <c r="AP29" i="43"/>
  <c r="AQ29" i="43"/>
  <c r="AU29" i="43"/>
  <c r="AV29" i="43"/>
  <c r="G30" i="43"/>
  <c r="H30" i="43"/>
  <c r="L30" i="43"/>
  <c r="M30" i="43"/>
  <c r="Q30" i="43"/>
  <c r="R30" i="43"/>
  <c r="V30" i="43"/>
  <c r="W30" i="43"/>
  <c r="AA30" i="43"/>
  <c r="AB30" i="43"/>
  <c r="AK30" i="43"/>
  <c r="AL30" i="43"/>
  <c r="AP30" i="43"/>
  <c r="AQ30" i="43"/>
  <c r="AU30" i="43"/>
  <c r="AV30" i="43"/>
  <c r="G31" i="43"/>
  <c r="H31" i="43"/>
  <c r="L31" i="43"/>
  <c r="M31" i="43"/>
  <c r="Q31" i="43"/>
  <c r="R31" i="43"/>
  <c r="V31" i="43"/>
  <c r="W31" i="43"/>
  <c r="AA31" i="43"/>
  <c r="AB31" i="43"/>
  <c r="AK31" i="43"/>
  <c r="AL31" i="43"/>
  <c r="AP31" i="43"/>
  <c r="AQ31" i="43"/>
  <c r="AU31" i="43"/>
  <c r="AV31" i="43"/>
  <c r="G32" i="43"/>
  <c r="H32" i="43"/>
  <c r="L32" i="43"/>
  <c r="M32" i="43"/>
  <c r="Q32" i="43"/>
  <c r="R32" i="43"/>
  <c r="V32" i="43"/>
  <c r="W32" i="43"/>
  <c r="AA32" i="43"/>
  <c r="AB32" i="43"/>
  <c r="AK32" i="43"/>
  <c r="AL32" i="43"/>
  <c r="AP32" i="43"/>
  <c r="AQ32" i="43"/>
  <c r="AU32" i="43"/>
  <c r="AV32" i="43"/>
  <c r="G33" i="43"/>
  <c r="H33" i="43"/>
  <c r="L33" i="43"/>
  <c r="M33" i="43"/>
  <c r="Q33" i="43"/>
  <c r="R33" i="43"/>
  <c r="V33" i="43"/>
  <c r="W33" i="43"/>
  <c r="AA33" i="43"/>
  <c r="AB33" i="43"/>
  <c r="AK33" i="43"/>
  <c r="AL33" i="43"/>
  <c r="AP33" i="43"/>
  <c r="AQ33" i="43"/>
  <c r="AU33" i="43"/>
  <c r="AV33" i="43"/>
  <c r="G34" i="43"/>
  <c r="H34" i="43"/>
  <c r="L34" i="43"/>
  <c r="M34" i="43"/>
  <c r="Q34" i="43"/>
  <c r="R34" i="43"/>
  <c r="V34" i="43"/>
  <c r="W34" i="43"/>
  <c r="AA34" i="43"/>
  <c r="AB34" i="43"/>
  <c r="AK34" i="43"/>
  <c r="AL34" i="43"/>
  <c r="AP34" i="43"/>
  <c r="AQ34" i="43"/>
  <c r="AU34" i="43"/>
  <c r="AV34" i="43"/>
  <c r="G35" i="43"/>
  <c r="H35" i="43"/>
  <c r="L35" i="43"/>
  <c r="M35" i="43"/>
  <c r="Q35" i="43"/>
  <c r="R35" i="43"/>
  <c r="V35" i="43"/>
  <c r="W35" i="43"/>
  <c r="AA35" i="43"/>
  <c r="AB35" i="43"/>
  <c r="AK35" i="43"/>
  <c r="AL35" i="43"/>
  <c r="AP35" i="43"/>
  <c r="AQ35" i="43"/>
  <c r="AU35" i="43"/>
  <c r="AV35" i="43"/>
  <c r="G36" i="43"/>
  <c r="H36" i="43"/>
  <c r="L36" i="43"/>
  <c r="M36" i="43"/>
  <c r="Q36" i="43"/>
  <c r="R36" i="43"/>
  <c r="V36" i="43"/>
  <c r="W36" i="43"/>
  <c r="AA36" i="43"/>
  <c r="AB36" i="43"/>
  <c r="AK36" i="43"/>
  <c r="AL36" i="43"/>
  <c r="AP36" i="43"/>
  <c r="AQ36" i="43"/>
  <c r="AU36" i="43"/>
  <c r="AV36" i="43"/>
  <c r="G37" i="43"/>
  <c r="H37" i="43"/>
  <c r="L37" i="43"/>
  <c r="M37" i="43"/>
  <c r="Q37" i="43"/>
  <c r="R37" i="43"/>
  <c r="V37" i="43"/>
  <c r="W37" i="43"/>
  <c r="AA37" i="43"/>
  <c r="AB37" i="43"/>
  <c r="AK37" i="43"/>
  <c r="AL37" i="43"/>
  <c r="AP37" i="43"/>
  <c r="AQ37" i="43"/>
  <c r="AU37" i="43"/>
  <c r="AV37" i="43"/>
  <c r="G38" i="43"/>
  <c r="H38" i="43"/>
  <c r="L38" i="43"/>
  <c r="M38" i="43"/>
  <c r="Q38" i="43"/>
  <c r="R38" i="43"/>
  <c r="V38" i="43"/>
  <c r="W38" i="43"/>
  <c r="AA38" i="43"/>
  <c r="AB38" i="43"/>
  <c r="AK38" i="43"/>
  <c r="AL38" i="43"/>
  <c r="AP38" i="43"/>
  <c r="AQ38" i="43"/>
  <c r="AU38" i="43"/>
  <c r="AV38" i="43"/>
  <c r="G39" i="43"/>
  <c r="H39" i="43"/>
  <c r="L39" i="43"/>
  <c r="M39" i="43"/>
  <c r="Q39" i="43"/>
  <c r="R39" i="43"/>
  <c r="V39" i="43"/>
  <c r="W39" i="43"/>
  <c r="AA39" i="43"/>
  <c r="AB39" i="43"/>
  <c r="AK39" i="43"/>
  <c r="AL39" i="43"/>
  <c r="AP39" i="43"/>
  <c r="AQ39" i="43"/>
  <c r="AU39" i="43"/>
  <c r="AV39" i="43"/>
  <c r="G40" i="43"/>
  <c r="H40" i="43"/>
  <c r="L40" i="43"/>
  <c r="M40" i="43"/>
  <c r="Q40" i="43"/>
  <c r="R40" i="43"/>
  <c r="V40" i="43"/>
  <c r="W40" i="43"/>
  <c r="AA40" i="43"/>
  <c r="AB40" i="43"/>
  <c r="AK40" i="43"/>
  <c r="AL40" i="43"/>
  <c r="AP40" i="43"/>
  <c r="AQ40" i="43"/>
  <c r="AU40" i="43"/>
  <c r="AV40" i="43"/>
  <c r="G41" i="43"/>
  <c r="H41" i="43"/>
  <c r="L41" i="43"/>
  <c r="M41" i="43"/>
  <c r="Q41" i="43"/>
  <c r="R41" i="43"/>
  <c r="V41" i="43"/>
  <c r="W41" i="43"/>
  <c r="AA41" i="43"/>
  <c r="AB41" i="43"/>
  <c r="AK41" i="43"/>
  <c r="AL41" i="43"/>
  <c r="AP41" i="43"/>
  <c r="AR41" i="43" s="1"/>
  <c r="BK41" i="43" s="1"/>
  <c r="AQ41" i="43"/>
  <c r="AU41" i="43"/>
  <c r="AV41" i="43"/>
  <c r="G42" i="43"/>
  <c r="H42" i="43"/>
  <c r="L42" i="43"/>
  <c r="M42" i="43"/>
  <c r="Q42" i="43"/>
  <c r="R42" i="43"/>
  <c r="V42" i="43"/>
  <c r="W42" i="43"/>
  <c r="AA42" i="43"/>
  <c r="AB42" i="43"/>
  <c r="AK42" i="43"/>
  <c r="AL42" i="43"/>
  <c r="AP42" i="43"/>
  <c r="AQ42" i="43"/>
  <c r="AU42" i="43"/>
  <c r="AV42" i="43"/>
  <c r="AV11" i="43"/>
  <c r="AU11" i="43"/>
  <c r="AQ11" i="43"/>
  <c r="AP11" i="43"/>
  <c r="AL11" i="43"/>
  <c r="AK11" i="43"/>
  <c r="AB11" i="43"/>
  <c r="AA11" i="43"/>
  <c r="W11" i="43"/>
  <c r="V11" i="43"/>
  <c r="X11" i="43" s="1"/>
  <c r="BG11" i="43" s="1"/>
  <c r="R11" i="43"/>
  <c r="Q11" i="43"/>
  <c r="M11" i="43"/>
  <c r="L11" i="43"/>
  <c r="H11" i="43"/>
  <c r="G11" i="43"/>
  <c r="I11" i="43" s="1"/>
  <c r="BD11" i="43" s="1"/>
  <c r="AW50" i="43"/>
  <c r="AW49" i="43"/>
  <c r="AW48" i="43"/>
  <c r="AW47" i="43"/>
  <c r="AX42" i="43"/>
  <c r="D42" i="43"/>
  <c r="BC42" i="43" s="1"/>
  <c r="C42" i="43"/>
  <c r="B42" i="43"/>
  <c r="AX41" i="43"/>
  <c r="D41" i="43"/>
  <c r="BC41" i="43" s="1"/>
  <c r="C41" i="43"/>
  <c r="B41" i="43"/>
  <c r="AX40" i="43"/>
  <c r="D40" i="43"/>
  <c r="BC40" i="43" s="1"/>
  <c r="C40" i="43"/>
  <c r="B40" i="43"/>
  <c r="AX39" i="43"/>
  <c r="D39" i="43"/>
  <c r="BC39" i="43" s="1"/>
  <c r="C39" i="43"/>
  <c r="B39" i="43"/>
  <c r="AX38" i="43"/>
  <c r="D38" i="43"/>
  <c r="BC38" i="43" s="1"/>
  <c r="C38" i="43"/>
  <c r="B38" i="43"/>
  <c r="AX37" i="43"/>
  <c r="D37" i="43"/>
  <c r="BC37" i="43" s="1"/>
  <c r="C37" i="43"/>
  <c r="B37" i="43"/>
  <c r="AX36" i="43"/>
  <c r="D36" i="43"/>
  <c r="BC36" i="43" s="1"/>
  <c r="C36" i="43"/>
  <c r="B36" i="43"/>
  <c r="AX35" i="43"/>
  <c r="D35" i="43"/>
  <c r="BC35" i="43" s="1"/>
  <c r="C35" i="43"/>
  <c r="B35" i="43"/>
  <c r="AX34" i="43"/>
  <c r="D34" i="43"/>
  <c r="BC34" i="43" s="1"/>
  <c r="C34" i="43"/>
  <c r="B34" i="43"/>
  <c r="AX33" i="43"/>
  <c r="D33" i="43"/>
  <c r="BC33" i="43" s="1"/>
  <c r="C33" i="43"/>
  <c r="B33" i="43"/>
  <c r="AX32" i="43"/>
  <c r="D32" i="43"/>
  <c r="BC32" i="43" s="1"/>
  <c r="C32" i="43"/>
  <c r="B32" i="43"/>
  <c r="AX31" i="43"/>
  <c r="D31" i="43"/>
  <c r="BC31" i="43" s="1"/>
  <c r="C31" i="43"/>
  <c r="B31" i="43"/>
  <c r="AX30" i="43"/>
  <c r="D30" i="43"/>
  <c r="BC30" i="43" s="1"/>
  <c r="C30" i="43"/>
  <c r="B30" i="43"/>
  <c r="AX29" i="43"/>
  <c r="D29" i="43"/>
  <c r="BC29" i="43" s="1"/>
  <c r="C29" i="43"/>
  <c r="B29" i="43"/>
  <c r="AX28" i="43"/>
  <c r="D28" i="43"/>
  <c r="BC28" i="43" s="1"/>
  <c r="C28" i="43"/>
  <c r="B28" i="43"/>
  <c r="AX27" i="43"/>
  <c r="D27" i="43"/>
  <c r="BC27" i="43" s="1"/>
  <c r="C27" i="43"/>
  <c r="B27" i="43"/>
  <c r="AX26" i="43"/>
  <c r="D26" i="43"/>
  <c r="BC26" i="43" s="1"/>
  <c r="C26" i="43"/>
  <c r="B26" i="43"/>
  <c r="AX25" i="43"/>
  <c r="D25" i="43"/>
  <c r="BC25" i="43" s="1"/>
  <c r="C25" i="43"/>
  <c r="B25" i="43"/>
  <c r="AX24" i="43"/>
  <c r="D24" i="43"/>
  <c r="BC24" i="43" s="1"/>
  <c r="C24" i="43"/>
  <c r="B24" i="43"/>
  <c r="AX23" i="43"/>
  <c r="D23" i="43"/>
  <c r="BC23" i="43" s="1"/>
  <c r="C23" i="43"/>
  <c r="B23" i="43"/>
  <c r="AX22" i="43"/>
  <c r="D22" i="43"/>
  <c r="BC22" i="43" s="1"/>
  <c r="C22" i="43"/>
  <c r="B22" i="43"/>
  <c r="AX21" i="43"/>
  <c r="D21" i="43"/>
  <c r="BC21" i="43" s="1"/>
  <c r="C21" i="43"/>
  <c r="B21" i="43"/>
  <c r="AX20" i="43"/>
  <c r="D20" i="43"/>
  <c r="BC20" i="43" s="1"/>
  <c r="C20" i="43"/>
  <c r="B20" i="43"/>
  <c r="AX19" i="43"/>
  <c r="D19" i="43"/>
  <c r="BC19" i="43" s="1"/>
  <c r="C19" i="43"/>
  <c r="B19" i="43"/>
  <c r="AX18" i="43"/>
  <c r="D18" i="43"/>
  <c r="BC18" i="43" s="1"/>
  <c r="C18" i="43"/>
  <c r="B18" i="43"/>
  <c r="AX17" i="43"/>
  <c r="D17" i="43"/>
  <c r="BC17" i="43" s="1"/>
  <c r="C17" i="43"/>
  <c r="B17" i="43"/>
  <c r="AX16" i="43"/>
  <c r="D16" i="43"/>
  <c r="BC16" i="43" s="1"/>
  <c r="C16" i="43"/>
  <c r="B16" i="43"/>
  <c r="AX15" i="43"/>
  <c r="D15" i="43"/>
  <c r="BC15" i="43" s="1"/>
  <c r="C15" i="43"/>
  <c r="B15" i="43"/>
  <c r="AX14" i="43"/>
  <c r="D14" i="43"/>
  <c r="BC14" i="43" s="1"/>
  <c r="C14" i="43"/>
  <c r="B14" i="43"/>
  <c r="AX13" i="43"/>
  <c r="D13" i="43"/>
  <c r="BC13" i="43" s="1"/>
  <c r="C13" i="43"/>
  <c r="B13" i="43"/>
  <c r="AX12" i="43"/>
  <c r="D12" i="43"/>
  <c r="BC12" i="43" s="1"/>
  <c r="C12" i="43"/>
  <c r="B12" i="43"/>
  <c r="AX11" i="43"/>
  <c r="D11" i="43"/>
  <c r="C11" i="43"/>
  <c r="B11" i="43"/>
  <c r="BL8" i="43"/>
  <c r="BK8" i="43"/>
  <c r="BJ8" i="43"/>
  <c r="BH8" i="43"/>
  <c r="BG8" i="43"/>
  <c r="BF8" i="43"/>
  <c r="BE8" i="43"/>
  <c r="BD8" i="43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11" i="14"/>
  <c r="Q12" i="14"/>
  <c r="R12" i="14"/>
  <c r="V12" i="14"/>
  <c r="W12" i="14"/>
  <c r="AA12" i="14"/>
  <c r="AB12" i="14"/>
  <c r="AK12" i="14"/>
  <c r="AL12" i="14"/>
  <c r="AP12" i="14"/>
  <c r="AQ12" i="14"/>
  <c r="AU12" i="14"/>
  <c r="AV12" i="14"/>
  <c r="Q13" i="14"/>
  <c r="R13" i="14"/>
  <c r="V13" i="14"/>
  <c r="W13" i="14"/>
  <c r="AA13" i="14"/>
  <c r="AB13" i="14"/>
  <c r="AK13" i="14"/>
  <c r="AL13" i="14"/>
  <c r="AP13" i="14"/>
  <c r="AQ13" i="14"/>
  <c r="AU13" i="14"/>
  <c r="AV13" i="14"/>
  <c r="Q14" i="14"/>
  <c r="R14" i="14"/>
  <c r="V14" i="14"/>
  <c r="W14" i="14"/>
  <c r="AA14" i="14"/>
  <c r="AB14" i="14"/>
  <c r="AK14" i="14"/>
  <c r="AL14" i="14"/>
  <c r="AP14" i="14"/>
  <c r="AQ14" i="14"/>
  <c r="AU14" i="14"/>
  <c r="AV14" i="14"/>
  <c r="Q15" i="14"/>
  <c r="R15" i="14"/>
  <c r="V15" i="14"/>
  <c r="W15" i="14"/>
  <c r="AA15" i="14"/>
  <c r="AB15" i="14"/>
  <c r="AK15" i="14"/>
  <c r="AL15" i="14"/>
  <c r="AP15" i="14"/>
  <c r="AQ15" i="14"/>
  <c r="AU15" i="14"/>
  <c r="AV15" i="14"/>
  <c r="Q16" i="14"/>
  <c r="R16" i="14"/>
  <c r="V16" i="14"/>
  <c r="W16" i="14"/>
  <c r="AA16" i="14"/>
  <c r="AB16" i="14"/>
  <c r="AK16" i="14"/>
  <c r="AL16" i="14"/>
  <c r="AP16" i="14"/>
  <c r="AQ16" i="14"/>
  <c r="AU16" i="14"/>
  <c r="AV16" i="14"/>
  <c r="Q17" i="14"/>
  <c r="R17" i="14"/>
  <c r="V17" i="14"/>
  <c r="W17" i="14"/>
  <c r="AA17" i="14"/>
  <c r="AB17" i="14"/>
  <c r="AK17" i="14"/>
  <c r="AL17" i="14"/>
  <c r="AP17" i="14"/>
  <c r="AQ17" i="14"/>
  <c r="AU17" i="14"/>
  <c r="AV17" i="14"/>
  <c r="Q18" i="14"/>
  <c r="R18" i="14"/>
  <c r="V18" i="14"/>
  <c r="W18" i="14"/>
  <c r="AA18" i="14"/>
  <c r="AB18" i="14"/>
  <c r="AK18" i="14"/>
  <c r="AL18" i="14"/>
  <c r="AP18" i="14"/>
  <c r="AQ18" i="14"/>
  <c r="AU18" i="14"/>
  <c r="AV18" i="14"/>
  <c r="Q19" i="14"/>
  <c r="R19" i="14"/>
  <c r="V19" i="14"/>
  <c r="W19" i="14"/>
  <c r="AA19" i="14"/>
  <c r="AB19" i="14"/>
  <c r="AK19" i="14"/>
  <c r="AL19" i="14"/>
  <c r="AP19" i="14"/>
  <c r="AQ19" i="14"/>
  <c r="AU19" i="14"/>
  <c r="AV19" i="14"/>
  <c r="Q20" i="14"/>
  <c r="R20" i="14"/>
  <c r="V20" i="14"/>
  <c r="W20" i="14"/>
  <c r="AA20" i="14"/>
  <c r="AB20" i="14"/>
  <c r="AK20" i="14"/>
  <c r="AL20" i="14"/>
  <c r="AP20" i="14"/>
  <c r="AQ20" i="14"/>
  <c r="AU20" i="14"/>
  <c r="AV20" i="14"/>
  <c r="Q21" i="14"/>
  <c r="R21" i="14"/>
  <c r="V21" i="14"/>
  <c r="W21" i="14"/>
  <c r="AA21" i="14"/>
  <c r="AB21" i="14"/>
  <c r="AK21" i="14"/>
  <c r="AL21" i="14"/>
  <c r="AP21" i="14"/>
  <c r="AQ21" i="14"/>
  <c r="AU21" i="14"/>
  <c r="AW21" i="14" s="1"/>
  <c r="AV21" i="14"/>
  <c r="Q22" i="14"/>
  <c r="R22" i="14"/>
  <c r="V22" i="14"/>
  <c r="W22" i="14"/>
  <c r="AA22" i="14"/>
  <c r="AB22" i="14"/>
  <c r="AK22" i="14"/>
  <c r="AL22" i="14"/>
  <c r="AP22" i="14"/>
  <c r="AQ22" i="14"/>
  <c r="AU22" i="14"/>
  <c r="AV22" i="14"/>
  <c r="Q23" i="14"/>
  <c r="R23" i="14"/>
  <c r="V23" i="14"/>
  <c r="W23" i="14"/>
  <c r="AA23" i="14"/>
  <c r="AB23" i="14"/>
  <c r="AK23" i="14"/>
  <c r="AL23" i="14"/>
  <c r="AP23" i="14"/>
  <c r="AQ23" i="14"/>
  <c r="AU23" i="14"/>
  <c r="AV23" i="14"/>
  <c r="Q24" i="14"/>
  <c r="R24" i="14"/>
  <c r="V24" i="14"/>
  <c r="W24" i="14"/>
  <c r="AA24" i="14"/>
  <c r="AB24" i="14"/>
  <c r="AK24" i="14"/>
  <c r="AL24" i="14"/>
  <c r="AP24" i="14"/>
  <c r="AQ24" i="14"/>
  <c r="AU24" i="14"/>
  <c r="AV24" i="14"/>
  <c r="Q25" i="14"/>
  <c r="R25" i="14"/>
  <c r="V25" i="14"/>
  <c r="W25" i="14"/>
  <c r="AA25" i="14"/>
  <c r="AB25" i="14"/>
  <c r="AK25" i="14"/>
  <c r="AL25" i="14"/>
  <c r="AP25" i="14"/>
  <c r="AQ25" i="14"/>
  <c r="AU25" i="14"/>
  <c r="AV25" i="14"/>
  <c r="Q26" i="14"/>
  <c r="R26" i="14"/>
  <c r="V26" i="14"/>
  <c r="W26" i="14"/>
  <c r="AA26" i="14"/>
  <c r="AB26" i="14"/>
  <c r="AK26" i="14"/>
  <c r="AL26" i="14"/>
  <c r="AP26" i="14"/>
  <c r="AQ26" i="14"/>
  <c r="AU26" i="14"/>
  <c r="AV26" i="14"/>
  <c r="Q27" i="14"/>
  <c r="R27" i="14"/>
  <c r="V27" i="14"/>
  <c r="W27" i="14"/>
  <c r="AA27" i="14"/>
  <c r="AB27" i="14"/>
  <c r="AK27" i="14"/>
  <c r="AL27" i="14"/>
  <c r="AP27" i="14"/>
  <c r="AQ27" i="14"/>
  <c r="AU27" i="14"/>
  <c r="AV27" i="14"/>
  <c r="Q28" i="14"/>
  <c r="R28" i="14"/>
  <c r="V28" i="14"/>
  <c r="W28" i="14"/>
  <c r="AA28" i="14"/>
  <c r="AB28" i="14"/>
  <c r="AK28" i="14"/>
  <c r="AL28" i="14"/>
  <c r="AP28" i="14"/>
  <c r="AQ28" i="14"/>
  <c r="AU28" i="14"/>
  <c r="AV28" i="14"/>
  <c r="Q29" i="14"/>
  <c r="R29" i="14"/>
  <c r="V29" i="14"/>
  <c r="W29" i="14"/>
  <c r="AA29" i="14"/>
  <c r="AB29" i="14"/>
  <c r="AK29" i="14"/>
  <c r="AL29" i="14"/>
  <c r="AP29" i="14"/>
  <c r="AQ29" i="14"/>
  <c r="AU29" i="14"/>
  <c r="AV29" i="14"/>
  <c r="Q30" i="14"/>
  <c r="R30" i="14"/>
  <c r="V30" i="14"/>
  <c r="W30" i="14"/>
  <c r="AA30" i="14"/>
  <c r="AB30" i="14"/>
  <c r="AK30" i="14"/>
  <c r="AL30" i="14"/>
  <c r="AP30" i="14"/>
  <c r="AQ30" i="14"/>
  <c r="AU30" i="14"/>
  <c r="AV30" i="14"/>
  <c r="Q31" i="14"/>
  <c r="R31" i="14"/>
  <c r="V31" i="14"/>
  <c r="W31" i="14"/>
  <c r="AA31" i="14"/>
  <c r="AB31" i="14"/>
  <c r="AK31" i="14"/>
  <c r="AL31" i="14"/>
  <c r="AP31" i="14"/>
  <c r="AQ31" i="14"/>
  <c r="AU31" i="14"/>
  <c r="AV31" i="14"/>
  <c r="Q32" i="14"/>
  <c r="R32" i="14"/>
  <c r="V32" i="14"/>
  <c r="W32" i="14"/>
  <c r="AA32" i="14"/>
  <c r="AB32" i="14"/>
  <c r="AK32" i="14"/>
  <c r="AL32" i="14"/>
  <c r="AP32" i="14"/>
  <c r="AQ32" i="14"/>
  <c r="AU32" i="14"/>
  <c r="AV32" i="14"/>
  <c r="Q33" i="14"/>
  <c r="R33" i="14"/>
  <c r="V33" i="14"/>
  <c r="W33" i="14"/>
  <c r="AA33" i="14"/>
  <c r="AB33" i="14"/>
  <c r="AK33" i="14"/>
  <c r="AL33" i="14"/>
  <c r="AP33" i="14"/>
  <c r="AQ33" i="14"/>
  <c r="AU33" i="14"/>
  <c r="AV33" i="14"/>
  <c r="Q34" i="14"/>
  <c r="R34" i="14"/>
  <c r="V34" i="14"/>
  <c r="W34" i="14"/>
  <c r="AA34" i="14"/>
  <c r="AB34" i="14"/>
  <c r="AK34" i="14"/>
  <c r="AL34" i="14"/>
  <c r="AP34" i="14"/>
  <c r="AQ34" i="14"/>
  <c r="AU34" i="14"/>
  <c r="AV34" i="14"/>
  <c r="Q35" i="14"/>
  <c r="R35" i="14"/>
  <c r="V35" i="14"/>
  <c r="W35" i="14"/>
  <c r="AA35" i="14"/>
  <c r="AB35" i="14"/>
  <c r="AK35" i="14"/>
  <c r="AL35" i="14"/>
  <c r="AP35" i="14"/>
  <c r="AQ35" i="14"/>
  <c r="AU35" i="14"/>
  <c r="AV35" i="14"/>
  <c r="Q36" i="14"/>
  <c r="R36" i="14"/>
  <c r="V36" i="14"/>
  <c r="W36" i="14"/>
  <c r="AA36" i="14"/>
  <c r="AB36" i="14"/>
  <c r="AK36" i="14"/>
  <c r="AL36" i="14"/>
  <c r="AP36" i="14"/>
  <c r="AQ36" i="14"/>
  <c r="AU36" i="14"/>
  <c r="AV36" i="14"/>
  <c r="Q37" i="14"/>
  <c r="R37" i="14"/>
  <c r="V37" i="14"/>
  <c r="W37" i="14"/>
  <c r="AA37" i="14"/>
  <c r="AB37" i="14"/>
  <c r="AK37" i="14"/>
  <c r="AL37" i="14"/>
  <c r="AP37" i="14"/>
  <c r="AQ37" i="14"/>
  <c r="AU37" i="14"/>
  <c r="AV37" i="14"/>
  <c r="Q38" i="14"/>
  <c r="R38" i="14"/>
  <c r="V38" i="14"/>
  <c r="W38" i="14"/>
  <c r="AA38" i="14"/>
  <c r="AB38" i="14"/>
  <c r="AK38" i="14"/>
  <c r="AL38" i="14"/>
  <c r="AP38" i="14"/>
  <c r="AQ38" i="14"/>
  <c r="AU38" i="14"/>
  <c r="AV38" i="14"/>
  <c r="Q39" i="14"/>
  <c r="R39" i="14"/>
  <c r="V39" i="14"/>
  <c r="W39" i="14"/>
  <c r="AA39" i="14"/>
  <c r="AB39" i="14"/>
  <c r="AK39" i="14"/>
  <c r="AL39" i="14"/>
  <c r="AP39" i="14"/>
  <c r="AQ39" i="14"/>
  <c r="AU39" i="14"/>
  <c r="AV39" i="14"/>
  <c r="Q40" i="14"/>
  <c r="R40" i="14"/>
  <c r="V40" i="14"/>
  <c r="W40" i="14"/>
  <c r="AA40" i="14"/>
  <c r="AB40" i="14"/>
  <c r="AK40" i="14"/>
  <c r="AL40" i="14"/>
  <c r="AP40" i="14"/>
  <c r="AQ40" i="14"/>
  <c r="AU40" i="14"/>
  <c r="AV40" i="14"/>
  <c r="Q41" i="14"/>
  <c r="R41" i="14"/>
  <c r="V41" i="14"/>
  <c r="W41" i="14"/>
  <c r="AA41" i="14"/>
  <c r="AB41" i="14"/>
  <c r="AK41" i="14"/>
  <c r="AL41" i="14"/>
  <c r="AP41" i="14"/>
  <c r="AQ41" i="14"/>
  <c r="AU41" i="14"/>
  <c r="AV41" i="14"/>
  <c r="Q42" i="14"/>
  <c r="R42" i="14"/>
  <c r="V42" i="14"/>
  <c r="W42" i="14"/>
  <c r="AA42" i="14"/>
  <c r="AB42" i="14"/>
  <c r="AK42" i="14"/>
  <c r="AL42" i="14"/>
  <c r="AP42" i="14"/>
  <c r="AQ42" i="14"/>
  <c r="AU42" i="14"/>
  <c r="AV42" i="14"/>
  <c r="R11" i="14"/>
  <c r="Q11" i="14"/>
  <c r="W11" i="14"/>
  <c r="V11" i="14"/>
  <c r="AV11" i="14"/>
  <c r="AU11" i="14"/>
  <c r="AQ11" i="14"/>
  <c r="AP11" i="14"/>
  <c r="AL11" i="14"/>
  <c r="AK11" i="14"/>
  <c r="AB11" i="14"/>
  <c r="AA11" i="14"/>
  <c r="L12" i="14"/>
  <c r="M12" i="14"/>
  <c r="L13" i="14"/>
  <c r="M13" i="14"/>
  <c r="L14" i="14"/>
  <c r="M14" i="14"/>
  <c r="L15" i="14"/>
  <c r="M15" i="14"/>
  <c r="L16" i="14"/>
  <c r="M16" i="14"/>
  <c r="L17" i="14"/>
  <c r="M17" i="14"/>
  <c r="L18" i="14"/>
  <c r="M18" i="14"/>
  <c r="L19" i="14"/>
  <c r="M19" i="14"/>
  <c r="L20" i="14"/>
  <c r="M20" i="14"/>
  <c r="L21" i="14"/>
  <c r="M21" i="14"/>
  <c r="L22" i="14"/>
  <c r="M22" i="14"/>
  <c r="L23" i="14"/>
  <c r="M23" i="14"/>
  <c r="L24" i="14"/>
  <c r="M24" i="14"/>
  <c r="L25" i="14"/>
  <c r="M25" i="14"/>
  <c r="L26" i="14"/>
  <c r="M26" i="14"/>
  <c r="L27" i="14"/>
  <c r="M27" i="14"/>
  <c r="L28" i="14"/>
  <c r="M28" i="14"/>
  <c r="L29" i="14"/>
  <c r="M29" i="14"/>
  <c r="L30" i="14"/>
  <c r="M30" i="14"/>
  <c r="L31" i="14"/>
  <c r="M31" i="14"/>
  <c r="L32" i="14"/>
  <c r="M32" i="14"/>
  <c r="L33" i="14"/>
  <c r="M33" i="14"/>
  <c r="L34" i="14"/>
  <c r="M34" i="14"/>
  <c r="L35" i="14"/>
  <c r="M35" i="14"/>
  <c r="L36" i="14"/>
  <c r="M36" i="14"/>
  <c r="L37" i="14"/>
  <c r="M37" i="14"/>
  <c r="L38" i="14"/>
  <c r="M38" i="14"/>
  <c r="L39" i="14"/>
  <c r="M39" i="14"/>
  <c r="L40" i="14"/>
  <c r="M40" i="14"/>
  <c r="L41" i="14"/>
  <c r="M41" i="14"/>
  <c r="L42" i="14"/>
  <c r="M42" i="14"/>
  <c r="M11" i="14"/>
  <c r="L11" i="14"/>
  <c r="G12" i="14"/>
  <c r="H12" i="14"/>
  <c r="G13" i="14"/>
  <c r="H13" i="14"/>
  <c r="G14" i="14"/>
  <c r="H14" i="14"/>
  <c r="G15" i="14"/>
  <c r="H15" i="14"/>
  <c r="G16" i="14"/>
  <c r="H16" i="14"/>
  <c r="G17" i="14"/>
  <c r="H17" i="14"/>
  <c r="G18" i="14"/>
  <c r="H18" i="14"/>
  <c r="G19" i="14"/>
  <c r="H19" i="14"/>
  <c r="G20" i="14"/>
  <c r="H20" i="14"/>
  <c r="G21" i="14"/>
  <c r="H21" i="14"/>
  <c r="G22" i="14"/>
  <c r="H22" i="14"/>
  <c r="G23" i="14"/>
  <c r="H23" i="14"/>
  <c r="G24" i="14"/>
  <c r="H24" i="14"/>
  <c r="G25" i="14"/>
  <c r="H25" i="14"/>
  <c r="G26" i="14"/>
  <c r="H26" i="14"/>
  <c r="G27" i="14"/>
  <c r="H27" i="14"/>
  <c r="G28" i="14"/>
  <c r="H28" i="14"/>
  <c r="G29" i="14"/>
  <c r="H29" i="14"/>
  <c r="G30" i="14"/>
  <c r="H30" i="14"/>
  <c r="G31" i="14"/>
  <c r="H31" i="14"/>
  <c r="G32" i="14"/>
  <c r="H32" i="14"/>
  <c r="G33" i="14"/>
  <c r="H33" i="14"/>
  <c r="G34" i="14"/>
  <c r="H34" i="14"/>
  <c r="G35" i="14"/>
  <c r="H35" i="14"/>
  <c r="G36" i="14"/>
  <c r="H36" i="14"/>
  <c r="G37" i="14"/>
  <c r="H37" i="14"/>
  <c r="G38" i="14"/>
  <c r="H38" i="14"/>
  <c r="G39" i="14"/>
  <c r="H39" i="14"/>
  <c r="G40" i="14"/>
  <c r="H40" i="14"/>
  <c r="G41" i="14"/>
  <c r="H41" i="14"/>
  <c r="G42" i="14"/>
  <c r="H42" i="14"/>
  <c r="H11" i="14"/>
  <c r="G11" i="14"/>
  <c r="X46" i="42"/>
  <c r="T46" i="42"/>
  <c r="L46" i="42"/>
  <c r="C46" i="42"/>
  <c r="B46" i="42"/>
  <c r="A46" i="42"/>
  <c r="AC46" i="42" s="1"/>
  <c r="X45" i="42"/>
  <c r="T45" i="42"/>
  <c r="L45" i="42"/>
  <c r="C45" i="42"/>
  <c r="B45" i="42"/>
  <c r="A45" i="42"/>
  <c r="AC45" i="42" s="1"/>
  <c r="X44" i="42"/>
  <c r="T44" i="42"/>
  <c r="Y44" i="42" s="1"/>
  <c r="L44" i="42"/>
  <c r="C44" i="42"/>
  <c r="B44" i="42"/>
  <c r="A44" i="42"/>
  <c r="AC44" i="42" s="1"/>
  <c r="X43" i="42"/>
  <c r="Y43" i="42" s="1"/>
  <c r="T43" i="42"/>
  <c r="L43" i="42"/>
  <c r="C43" i="42"/>
  <c r="B43" i="42"/>
  <c r="A43" i="42"/>
  <c r="AC43" i="42" s="1"/>
  <c r="X42" i="42"/>
  <c r="T42" i="42"/>
  <c r="L42" i="42"/>
  <c r="C42" i="42"/>
  <c r="B42" i="42"/>
  <c r="A42" i="42"/>
  <c r="AC42" i="42" s="1"/>
  <c r="X41" i="42"/>
  <c r="T41" i="42"/>
  <c r="L41" i="42"/>
  <c r="C41" i="42"/>
  <c r="B41" i="42"/>
  <c r="A41" i="42"/>
  <c r="AC41" i="42" s="1"/>
  <c r="X40" i="42"/>
  <c r="T40" i="42"/>
  <c r="L40" i="42"/>
  <c r="C40" i="42"/>
  <c r="B40" i="42"/>
  <c r="A40" i="42"/>
  <c r="AC40" i="42" s="1"/>
  <c r="X39" i="42"/>
  <c r="T39" i="42"/>
  <c r="L39" i="42"/>
  <c r="C39" i="42"/>
  <c r="B39" i="42"/>
  <c r="A39" i="42"/>
  <c r="AC39" i="42" s="1"/>
  <c r="X38" i="42"/>
  <c r="T38" i="42"/>
  <c r="L38" i="42"/>
  <c r="C38" i="42"/>
  <c r="B38" i="42"/>
  <c r="A38" i="42"/>
  <c r="AC38" i="42" s="1"/>
  <c r="X37" i="42"/>
  <c r="T37" i="42"/>
  <c r="L37" i="42"/>
  <c r="C37" i="42"/>
  <c r="B37" i="42"/>
  <c r="A37" i="42"/>
  <c r="AC37" i="42" s="1"/>
  <c r="X36" i="42"/>
  <c r="T36" i="42"/>
  <c r="L36" i="42"/>
  <c r="C36" i="42"/>
  <c r="B36" i="42"/>
  <c r="A36" i="42"/>
  <c r="AC36" i="42" s="1"/>
  <c r="X35" i="42"/>
  <c r="T35" i="42"/>
  <c r="L35" i="42"/>
  <c r="C35" i="42"/>
  <c r="B35" i="42"/>
  <c r="A35" i="42"/>
  <c r="AC35" i="42" s="1"/>
  <c r="X34" i="42"/>
  <c r="T34" i="42"/>
  <c r="L34" i="42"/>
  <c r="C34" i="42"/>
  <c r="B34" i="42"/>
  <c r="A34" i="42"/>
  <c r="AC34" i="42" s="1"/>
  <c r="X33" i="42"/>
  <c r="T33" i="42"/>
  <c r="L33" i="42"/>
  <c r="C33" i="42"/>
  <c r="B33" i="42"/>
  <c r="A33" i="42"/>
  <c r="AC33" i="42" s="1"/>
  <c r="X32" i="42"/>
  <c r="T32" i="42"/>
  <c r="L32" i="42"/>
  <c r="C32" i="42"/>
  <c r="B32" i="42"/>
  <c r="A32" i="42"/>
  <c r="AC32" i="42" s="1"/>
  <c r="X31" i="42"/>
  <c r="T31" i="42"/>
  <c r="L31" i="42"/>
  <c r="C31" i="42"/>
  <c r="B31" i="42"/>
  <c r="A31" i="42"/>
  <c r="AC31" i="42" s="1"/>
  <c r="X30" i="42"/>
  <c r="T30" i="42"/>
  <c r="L30" i="42"/>
  <c r="C30" i="42"/>
  <c r="B30" i="42"/>
  <c r="A30" i="42"/>
  <c r="AC30" i="42" s="1"/>
  <c r="X29" i="42"/>
  <c r="T29" i="42"/>
  <c r="L29" i="42"/>
  <c r="C29" i="42"/>
  <c r="B29" i="42"/>
  <c r="A29" i="42"/>
  <c r="AC29" i="42" s="1"/>
  <c r="X28" i="42"/>
  <c r="T28" i="42"/>
  <c r="L28" i="42"/>
  <c r="C28" i="42"/>
  <c r="B28" i="42"/>
  <c r="A28" i="42"/>
  <c r="AC28" i="42" s="1"/>
  <c r="X27" i="42"/>
  <c r="T27" i="42"/>
  <c r="L27" i="42"/>
  <c r="C27" i="42"/>
  <c r="B27" i="42"/>
  <c r="A27" i="42"/>
  <c r="AC27" i="42" s="1"/>
  <c r="X26" i="42"/>
  <c r="T26" i="42"/>
  <c r="L26" i="42"/>
  <c r="C26" i="42"/>
  <c r="B26" i="42"/>
  <c r="A26" i="42"/>
  <c r="AC26" i="42" s="1"/>
  <c r="X25" i="42"/>
  <c r="T25" i="42"/>
  <c r="L25" i="42"/>
  <c r="C25" i="42"/>
  <c r="B25" i="42"/>
  <c r="A25" i="42"/>
  <c r="AC25" i="42" s="1"/>
  <c r="X24" i="42"/>
  <c r="T24" i="42"/>
  <c r="L24" i="42"/>
  <c r="C24" i="42"/>
  <c r="B24" i="42"/>
  <c r="A24" i="42"/>
  <c r="AC24" i="42" s="1"/>
  <c r="X23" i="42"/>
  <c r="T23" i="42"/>
  <c r="L23" i="42"/>
  <c r="C23" i="42"/>
  <c r="B23" i="42"/>
  <c r="A23" i="42"/>
  <c r="AC23" i="42" s="1"/>
  <c r="X22" i="42"/>
  <c r="T22" i="42"/>
  <c r="L22" i="42"/>
  <c r="C22" i="42"/>
  <c r="B22" i="42"/>
  <c r="A22" i="42"/>
  <c r="AC22" i="42" s="1"/>
  <c r="X21" i="42"/>
  <c r="T21" i="42"/>
  <c r="L21" i="42"/>
  <c r="C21" i="42"/>
  <c r="B21" i="42"/>
  <c r="A21" i="42"/>
  <c r="AC21" i="42" s="1"/>
  <c r="X20" i="42"/>
  <c r="T20" i="42"/>
  <c r="L20" i="42"/>
  <c r="C20" i="42"/>
  <c r="B20" i="42"/>
  <c r="A20" i="42"/>
  <c r="AC20" i="42" s="1"/>
  <c r="X19" i="42"/>
  <c r="T19" i="42"/>
  <c r="L19" i="42"/>
  <c r="C19" i="42"/>
  <c r="B19" i="42"/>
  <c r="A19" i="42"/>
  <c r="AC19" i="42" s="1"/>
  <c r="X18" i="42"/>
  <c r="T18" i="42"/>
  <c r="Y18" i="42" s="1"/>
  <c r="L18" i="42"/>
  <c r="C18" i="42"/>
  <c r="B18" i="42"/>
  <c r="A18" i="42"/>
  <c r="AC18" i="42" s="1"/>
  <c r="X17" i="42"/>
  <c r="T17" i="42"/>
  <c r="L17" i="42"/>
  <c r="C17" i="42"/>
  <c r="B17" i="42"/>
  <c r="A17" i="42"/>
  <c r="AC17" i="42" s="1"/>
  <c r="X16" i="42"/>
  <c r="T16" i="42"/>
  <c r="L16" i="42"/>
  <c r="C16" i="42"/>
  <c r="B16" i="42"/>
  <c r="A16" i="42"/>
  <c r="AC16" i="42" s="1"/>
  <c r="X15" i="42"/>
  <c r="T15" i="42"/>
  <c r="L15" i="42"/>
  <c r="C15" i="42"/>
  <c r="B15" i="42"/>
  <c r="A15" i="42"/>
  <c r="AC15" i="42" s="1"/>
  <c r="X14" i="42"/>
  <c r="T14" i="42"/>
  <c r="L14" i="42"/>
  <c r="C14" i="42"/>
  <c r="B14" i="42"/>
  <c r="A14" i="42"/>
  <c r="AC14" i="42" s="1"/>
  <c r="X46" i="41"/>
  <c r="Y46" i="41" s="1"/>
  <c r="T46" i="41"/>
  <c r="P46" i="41"/>
  <c r="L46" i="41"/>
  <c r="C46" i="41"/>
  <c r="B46" i="41"/>
  <c r="A46" i="41"/>
  <c r="AC46" i="41" s="1"/>
  <c r="X45" i="41"/>
  <c r="T45" i="41"/>
  <c r="Y45" i="41" s="1"/>
  <c r="P45" i="41"/>
  <c r="L45" i="41"/>
  <c r="C45" i="41"/>
  <c r="B45" i="41"/>
  <c r="A45" i="41"/>
  <c r="AC45" i="41" s="1"/>
  <c r="X44" i="41"/>
  <c r="T44" i="41"/>
  <c r="P44" i="41"/>
  <c r="L44" i="41"/>
  <c r="C44" i="41"/>
  <c r="B44" i="41"/>
  <c r="A44" i="41"/>
  <c r="AC44" i="41" s="1"/>
  <c r="X43" i="41"/>
  <c r="T43" i="41"/>
  <c r="P43" i="41"/>
  <c r="L43" i="41"/>
  <c r="C43" i="41"/>
  <c r="B43" i="41"/>
  <c r="A43" i="41"/>
  <c r="AC43" i="41" s="1"/>
  <c r="X42" i="41"/>
  <c r="T42" i="41"/>
  <c r="P42" i="41"/>
  <c r="L42" i="41"/>
  <c r="C42" i="41"/>
  <c r="B42" i="41"/>
  <c r="A42" i="41"/>
  <c r="AC42" i="41" s="1"/>
  <c r="X41" i="41"/>
  <c r="T41" i="41"/>
  <c r="P41" i="41"/>
  <c r="L41" i="41"/>
  <c r="C41" i="41"/>
  <c r="B41" i="41"/>
  <c r="A41" i="41"/>
  <c r="AC41" i="41" s="1"/>
  <c r="X40" i="41"/>
  <c r="T40" i="41"/>
  <c r="P40" i="41"/>
  <c r="L40" i="41"/>
  <c r="C40" i="41"/>
  <c r="B40" i="41"/>
  <c r="A40" i="41"/>
  <c r="AC40" i="41" s="1"/>
  <c r="X39" i="41"/>
  <c r="T39" i="41"/>
  <c r="P39" i="41"/>
  <c r="L39" i="41"/>
  <c r="C39" i="41"/>
  <c r="B39" i="41"/>
  <c r="A39" i="41"/>
  <c r="AC39" i="41" s="1"/>
  <c r="X38" i="41"/>
  <c r="T38" i="41"/>
  <c r="P38" i="41"/>
  <c r="L38" i="41"/>
  <c r="C38" i="41"/>
  <c r="B38" i="41"/>
  <c r="A38" i="41"/>
  <c r="AC38" i="41" s="1"/>
  <c r="X37" i="41"/>
  <c r="T37" i="41"/>
  <c r="P37" i="41"/>
  <c r="L37" i="41"/>
  <c r="C37" i="41"/>
  <c r="B37" i="41"/>
  <c r="A37" i="41"/>
  <c r="AC37" i="41" s="1"/>
  <c r="X36" i="41"/>
  <c r="T36" i="41"/>
  <c r="P36" i="41"/>
  <c r="L36" i="41"/>
  <c r="C36" i="41"/>
  <c r="B36" i="41"/>
  <c r="A36" i="41"/>
  <c r="AC36" i="41" s="1"/>
  <c r="X35" i="41"/>
  <c r="T35" i="41"/>
  <c r="P35" i="41"/>
  <c r="L35" i="41"/>
  <c r="C35" i="41"/>
  <c r="B35" i="41"/>
  <c r="A35" i="41"/>
  <c r="AC35" i="41" s="1"/>
  <c r="X34" i="41"/>
  <c r="T34" i="41"/>
  <c r="P34" i="41"/>
  <c r="L34" i="41"/>
  <c r="C34" i="41"/>
  <c r="B34" i="41"/>
  <c r="A34" i="41"/>
  <c r="AC34" i="41" s="1"/>
  <c r="X33" i="41"/>
  <c r="T33" i="41"/>
  <c r="P33" i="41"/>
  <c r="L33" i="41"/>
  <c r="C33" i="41"/>
  <c r="B33" i="41"/>
  <c r="A33" i="41"/>
  <c r="AC33" i="41" s="1"/>
  <c r="X32" i="41"/>
  <c r="T32" i="41"/>
  <c r="P32" i="41"/>
  <c r="L32" i="41"/>
  <c r="C32" i="41"/>
  <c r="B32" i="41"/>
  <c r="A32" i="41"/>
  <c r="AC32" i="41" s="1"/>
  <c r="X31" i="41"/>
  <c r="T31" i="41"/>
  <c r="Y31" i="41" s="1"/>
  <c r="P31" i="41"/>
  <c r="L31" i="41"/>
  <c r="C31" i="41"/>
  <c r="B31" i="41"/>
  <c r="A31" i="41"/>
  <c r="AC31" i="41" s="1"/>
  <c r="X30" i="41"/>
  <c r="Y30" i="41" s="1"/>
  <c r="T30" i="41"/>
  <c r="P30" i="41"/>
  <c r="L30" i="41"/>
  <c r="C30" i="41"/>
  <c r="B30" i="41"/>
  <c r="A30" i="41"/>
  <c r="AC30" i="41" s="1"/>
  <c r="X29" i="41"/>
  <c r="T29" i="41"/>
  <c r="Y29" i="41" s="1"/>
  <c r="P29" i="41"/>
  <c r="L29" i="41"/>
  <c r="C29" i="41"/>
  <c r="B29" i="41"/>
  <c r="A29" i="41"/>
  <c r="AC29" i="41" s="1"/>
  <c r="X28" i="41"/>
  <c r="T28" i="41"/>
  <c r="P28" i="41"/>
  <c r="L28" i="41"/>
  <c r="C28" i="41"/>
  <c r="B28" i="41"/>
  <c r="A28" i="41"/>
  <c r="AC28" i="41" s="1"/>
  <c r="X27" i="41"/>
  <c r="T27" i="41"/>
  <c r="P27" i="41"/>
  <c r="L27" i="41"/>
  <c r="C27" i="41"/>
  <c r="B27" i="41"/>
  <c r="A27" i="41"/>
  <c r="AC27" i="41" s="1"/>
  <c r="X26" i="41"/>
  <c r="T26" i="41"/>
  <c r="P26" i="41"/>
  <c r="L26" i="41"/>
  <c r="C26" i="41"/>
  <c r="B26" i="41"/>
  <c r="A26" i="41"/>
  <c r="AC26" i="41" s="1"/>
  <c r="X25" i="41"/>
  <c r="T25" i="41"/>
  <c r="P25" i="41"/>
  <c r="L25" i="41"/>
  <c r="C25" i="41"/>
  <c r="B25" i="41"/>
  <c r="A25" i="41"/>
  <c r="AC25" i="41" s="1"/>
  <c r="X24" i="41"/>
  <c r="T24" i="41"/>
  <c r="P24" i="41"/>
  <c r="L24" i="41"/>
  <c r="C24" i="41"/>
  <c r="B24" i="41"/>
  <c r="A24" i="41"/>
  <c r="AC24" i="41" s="1"/>
  <c r="X23" i="41"/>
  <c r="T23" i="41"/>
  <c r="P23" i="41"/>
  <c r="L23" i="41"/>
  <c r="C23" i="41"/>
  <c r="B23" i="41"/>
  <c r="A23" i="41"/>
  <c r="AC23" i="41" s="1"/>
  <c r="X22" i="41"/>
  <c r="T22" i="41"/>
  <c r="P22" i="41"/>
  <c r="L22" i="41"/>
  <c r="C22" i="41"/>
  <c r="B22" i="41"/>
  <c r="A22" i="41"/>
  <c r="AC22" i="41" s="1"/>
  <c r="X21" i="41"/>
  <c r="T21" i="41"/>
  <c r="P21" i="41"/>
  <c r="L21" i="41"/>
  <c r="C21" i="41"/>
  <c r="B21" i="41"/>
  <c r="A21" i="41"/>
  <c r="AC21" i="41" s="1"/>
  <c r="X20" i="41"/>
  <c r="T20" i="41"/>
  <c r="P20" i="41"/>
  <c r="L20" i="41"/>
  <c r="C20" i="41"/>
  <c r="B20" i="41"/>
  <c r="A20" i="41"/>
  <c r="AC20" i="41" s="1"/>
  <c r="X19" i="41"/>
  <c r="T19" i="41"/>
  <c r="P19" i="41"/>
  <c r="L19" i="41"/>
  <c r="C19" i="41"/>
  <c r="B19" i="41"/>
  <c r="A19" i="41"/>
  <c r="AC19" i="41" s="1"/>
  <c r="X18" i="41"/>
  <c r="T18" i="41"/>
  <c r="P18" i="41"/>
  <c r="L18" i="41"/>
  <c r="C18" i="41"/>
  <c r="B18" i="41"/>
  <c r="A18" i="41"/>
  <c r="AC18" i="41" s="1"/>
  <c r="X17" i="41"/>
  <c r="T17" i="41"/>
  <c r="P17" i="41"/>
  <c r="L17" i="41"/>
  <c r="C17" i="41"/>
  <c r="B17" i="41"/>
  <c r="A17" i="41"/>
  <c r="AC17" i="41" s="1"/>
  <c r="X16" i="41"/>
  <c r="T16" i="41"/>
  <c r="P16" i="41"/>
  <c r="Y16" i="41" s="1"/>
  <c r="L16" i="41"/>
  <c r="C16" i="41"/>
  <c r="B16" i="41"/>
  <c r="A16" i="41"/>
  <c r="AC16" i="41" s="1"/>
  <c r="X15" i="41"/>
  <c r="T15" i="41"/>
  <c r="P15" i="41"/>
  <c r="L15" i="41"/>
  <c r="C15" i="41"/>
  <c r="B15" i="41"/>
  <c r="A15" i="41"/>
  <c r="AC15" i="41" s="1"/>
  <c r="X14" i="41"/>
  <c r="T14" i="41"/>
  <c r="P14" i="41"/>
  <c r="L14" i="41"/>
  <c r="C14" i="41"/>
  <c r="B14" i="41"/>
  <c r="A14" i="41"/>
  <c r="AC14" i="41" s="1"/>
  <c r="X46" i="40"/>
  <c r="T46" i="40"/>
  <c r="P46" i="40"/>
  <c r="L46" i="40"/>
  <c r="C46" i="40"/>
  <c r="B46" i="40"/>
  <c r="A46" i="40"/>
  <c r="AC46" i="40" s="1"/>
  <c r="X45" i="40"/>
  <c r="T45" i="40"/>
  <c r="P45" i="40"/>
  <c r="L45" i="40"/>
  <c r="C45" i="40"/>
  <c r="B45" i="40"/>
  <c r="A45" i="40"/>
  <c r="AC45" i="40" s="1"/>
  <c r="X44" i="40"/>
  <c r="T44" i="40"/>
  <c r="P44" i="40"/>
  <c r="L44" i="40"/>
  <c r="C44" i="40"/>
  <c r="B44" i="40"/>
  <c r="A44" i="40"/>
  <c r="AC44" i="40" s="1"/>
  <c r="X43" i="40"/>
  <c r="T43" i="40"/>
  <c r="P43" i="40"/>
  <c r="L43" i="40"/>
  <c r="C43" i="40"/>
  <c r="B43" i="40"/>
  <c r="A43" i="40"/>
  <c r="AC43" i="40" s="1"/>
  <c r="X42" i="40"/>
  <c r="T42" i="40"/>
  <c r="P42" i="40"/>
  <c r="L42" i="40"/>
  <c r="C42" i="40"/>
  <c r="B42" i="40"/>
  <c r="A42" i="40"/>
  <c r="AC42" i="40" s="1"/>
  <c r="X41" i="40"/>
  <c r="Y41" i="40" s="1"/>
  <c r="T41" i="40"/>
  <c r="P41" i="40"/>
  <c r="L41" i="40"/>
  <c r="C41" i="40"/>
  <c r="B41" i="40"/>
  <c r="A41" i="40"/>
  <c r="AC41" i="40" s="1"/>
  <c r="X40" i="40"/>
  <c r="T40" i="40"/>
  <c r="P40" i="40"/>
  <c r="L40" i="40"/>
  <c r="C40" i="40"/>
  <c r="B40" i="40"/>
  <c r="A40" i="40"/>
  <c r="AC40" i="40" s="1"/>
  <c r="X39" i="40"/>
  <c r="T39" i="40"/>
  <c r="P39" i="40"/>
  <c r="L39" i="40"/>
  <c r="C39" i="40"/>
  <c r="B39" i="40"/>
  <c r="A39" i="40"/>
  <c r="AC39" i="40" s="1"/>
  <c r="X38" i="40"/>
  <c r="T38" i="40"/>
  <c r="P38" i="40"/>
  <c r="L38" i="40"/>
  <c r="C38" i="40"/>
  <c r="B38" i="40"/>
  <c r="A38" i="40"/>
  <c r="AC38" i="40" s="1"/>
  <c r="X37" i="40"/>
  <c r="T37" i="40"/>
  <c r="P37" i="40"/>
  <c r="L37" i="40"/>
  <c r="C37" i="40"/>
  <c r="B37" i="40"/>
  <c r="A37" i="40"/>
  <c r="AC37" i="40" s="1"/>
  <c r="X36" i="40"/>
  <c r="T36" i="40"/>
  <c r="P36" i="40"/>
  <c r="L36" i="40"/>
  <c r="C36" i="40"/>
  <c r="B36" i="40"/>
  <c r="A36" i="40"/>
  <c r="AC36" i="40" s="1"/>
  <c r="X35" i="40"/>
  <c r="T35" i="40"/>
  <c r="P35" i="40"/>
  <c r="L35" i="40"/>
  <c r="C35" i="40"/>
  <c r="B35" i="40"/>
  <c r="A35" i="40"/>
  <c r="AC35" i="40" s="1"/>
  <c r="X34" i="40"/>
  <c r="T34" i="40"/>
  <c r="P34" i="40"/>
  <c r="L34" i="40"/>
  <c r="C34" i="40"/>
  <c r="B34" i="40"/>
  <c r="A34" i="40"/>
  <c r="AC34" i="40" s="1"/>
  <c r="X33" i="40"/>
  <c r="T33" i="40"/>
  <c r="P33" i="40"/>
  <c r="L33" i="40"/>
  <c r="C33" i="40"/>
  <c r="B33" i="40"/>
  <c r="A33" i="40"/>
  <c r="AC33" i="40" s="1"/>
  <c r="X32" i="40"/>
  <c r="T32" i="40"/>
  <c r="P32" i="40"/>
  <c r="L32" i="40"/>
  <c r="C32" i="40"/>
  <c r="B32" i="40"/>
  <c r="A32" i="40"/>
  <c r="AC32" i="40" s="1"/>
  <c r="X31" i="40"/>
  <c r="T31" i="40"/>
  <c r="P31" i="40"/>
  <c r="L31" i="40"/>
  <c r="C31" i="40"/>
  <c r="B31" i="40"/>
  <c r="A31" i="40"/>
  <c r="AC31" i="40" s="1"/>
  <c r="X30" i="40"/>
  <c r="T30" i="40"/>
  <c r="P30" i="40"/>
  <c r="L30" i="40"/>
  <c r="C30" i="40"/>
  <c r="B30" i="40"/>
  <c r="A30" i="40"/>
  <c r="AC30" i="40" s="1"/>
  <c r="X29" i="40"/>
  <c r="T29" i="40"/>
  <c r="P29" i="40"/>
  <c r="L29" i="40"/>
  <c r="C29" i="40"/>
  <c r="B29" i="40"/>
  <c r="A29" i="40"/>
  <c r="AC29" i="40" s="1"/>
  <c r="X28" i="40"/>
  <c r="T28" i="40"/>
  <c r="P28" i="40"/>
  <c r="L28" i="40"/>
  <c r="C28" i="40"/>
  <c r="B28" i="40"/>
  <c r="A28" i="40"/>
  <c r="AC28" i="40" s="1"/>
  <c r="X27" i="40"/>
  <c r="T27" i="40"/>
  <c r="P27" i="40"/>
  <c r="L27" i="40"/>
  <c r="C27" i="40"/>
  <c r="B27" i="40"/>
  <c r="A27" i="40"/>
  <c r="AC27" i="40" s="1"/>
  <c r="X26" i="40"/>
  <c r="T26" i="40"/>
  <c r="P26" i="40"/>
  <c r="L26" i="40"/>
  <c r="C26" i="40"/>
  <c r="B26" i="40"/>
  <c r="A26" i="40"/>
  <c r="AC26" i="40" s="1"/>
  <c r="X25" i="40"/>
  <c r="T25" i="40"/>
  <c r="Y25" i="40" s="1"/>
  <c r="P25" i="40"/>
  <c r="L25" i="40"/>
  <c r="C25" i="40"/>
  <c r="B25" i="40"/>
  <c r="A25" i="40"/>
  <c r="AC25" i="40" s="1"/>
  <c r="X24" i="40"/>
  <c r="T24" i="40"/>
  <c r="P24" i="40"/>
  <c r="L24" i="40"/>
  <c r="C24" i="40"/>
  <c r="B24" i="40"/>
  <c r="A24" i="40"/>
  <c r="AC24" i="40" s="1"/>
  <c r="X23" i="40"/>
  <c r="T23" i="40"/>
  <c r="P23" i="40"/>
  <c r="L23" i="40"/>
  <c r="C23" i="40"/>
  <c r="B23" i="40"/>
  <c r="A23" i="40"/>
  <c r="AC23" i="40" s="1"/>
  <c r="X22" i="40"/>
  <c r="T22" i="40"/>
  <c r="P22" i="40"/>
  <c r="L22" i="40"/>
  <c r="C22" i="40"/>
  <c r="B22" i="40"/>
  <c r="A22" i="40"/>
  <c r="AC22" i="40" s="1"/>
  <c r="X21" i="40"/>
  <c r="T21" i="40"/>
  <c r="P21" i="40"/>
  <c r="L21" i="40"/>
  <c r="C21" i="40"/>
  <c r="B21" i="40"/>
  <c r="A21" i="40"/>
  <c r="AC21" i="40" s="1"/>
  <c r="X20" i="40"/>
  <c r="T20" i="40"/>
  <c r="P20" i="40"/>
  <c r="L20" i="40"/>
  <c r="C20" i="40"/>
  <c r="B20" i="40"/>
  <c r="A20" i="40"/>
  <c r="AC20" i="40" s="1"/>
  <c r="X19" i="40"/>
  <c r="T19" i="40"/>
  <c r="P19" i="40"/>
  <c r="L19" i="40"/>
  <c r="C19" i="40"/>
  <c r="B19" i="40"/>
  <c r="A19" i="40"/>
  <c r="AC19" i="40" s="1"/>
  <c r="X18" i="40"/>
  <c r="T18" i="40"/>
  <c r="P18" i="40"/>
  <c r="L18" i="40"/>
  <c r="C18" i="40"/>
  <c r="B18" i="40"/>
  <c r="A18" i="40"/>
  <c r="AC18" i="40" s="1"/>
  <c r="X17" i="40"/>
  <c r="T17" i="40"/>
  <c r="P17" i="40"/>
  <c r="L17" i="40"/>
  <c r="C17" i="40"/>
  <c r="B17" i="40"/>
  <c r="A17" i="40"/>
  <c r="AC17" i="40" s="1"/>
  <c r="X16" i="40"/>
  <c r="T16" i="40"/>
  <c r="P16" i="40"/>
  <c r="L16" i="40"/>
  <c r="C16" i="40"/>
  <c r="B16" i="40"/>
  <c r="A16" i="40"/>
  <c r="AC16" i="40" s="1"/>
  <c r="X15" i="40"/>
  <c r="T15" i="40"/>
  <c r="Y15" i="40" s="1"/>
  <c r="P15" i="40"/>
  <c r="L15" i="40"/>
  <c r="C15" i="40"/>
  <c r="B15" i="40"/>
  <c r="A15" i="40"/>
  <c r="AC15" i="40" s="1"/>
  <c r="X14" i="40"/>
  <c r="T14" i="40"/>
  <c r="P14" i="40"/>
  <c r="L14" i="40"/>
  <c r="C14" i="40"/>
  <c r="B14" i="40"/>
  <c r="A14" i="40"/>
  <c r="AC14" i="40" s="1"/>
  <c r="X46" i="39"/>
  <c r="T46" i="39"/>
  <c r="P46" i="39"/>
  <c r="L46" i="39"/>
  <c r="C46" i="39"/>
  <c r="B46" i="39"/>
  <c r="A46" i="39"/>
  <c r="AC46" i="39" s="1"/>
  <c r="X45" i="39"/>
  <c r="T45" i="39"/>
  <c r="P45" i="39"/>
  <c r="L45" i="39"/>
  <c r="C45" i="39"/>
  <c r="B45" i="39"/>
  <c r="A45" i="39"/>
  <c r="AC45" i="39" s="1"/>
  <c r="X44" i="39"/>
  <c r="T44" i="39"/>
  <c r="P44" i="39"/>
  <c r="L44" i="39"/>
  <c r="C44" i="39"/>
  <c r="B44" i="39"/>
  <c r="A44" i="39"/>
  <c r="AC44" i="39" s="1"/>
  <c r="X43" i="39"/>
  <c r="T43" i="39"/>
  <c r="P43" i="39"/>
  <c r="L43" i="39"/>
  <c r="C43" i="39"/>
  <c r="B43" i="39"/>
  <c r="A43" i="39"/>
  <c r="AC43" i="39" s="1"/>
  <c r="X42" i="39"/>
  <c r="T42" i="39"/>
  <c r="P42" i="39"/>
  <c r="L42" i="39"/>
  <c r="C42" i="39"/>
  <c r="B42" i="39"/>
  <c r="A42" i="39"/>
  <c r="AC42" i="39" s="1"/>
  <c r="X41" i="39"/>
  <c r="T41" i="39"/>
  <c r="P41" i="39"/>
  <c r="L41" i="39"/>
  <c r="C41" i="39"/>
  <c r="B41" i="39"/>
  <c r="A41" i="39"/>
  <c r="AC41" i="39" s="1"/>
  <c r="X40" i="39"/>
  <c r="T40" i="39"/>
  <c r="P40" i="39"/>
  <c r="L40" i="39"/>
  <c r="C40" i="39"/>
  <c r="B40" i="39"/>
  <c r="A40" i="39"/>
  <c r="AC40" i="39" s="1"/>
  <c r="X39" i="39"/>
  <c r="T39" i="39"/>
  <c r="P39" i="39"/>
  <c r="Y39" i="39" s="1"/>
  <c r="L39" i="39"/>
  <c r="C39" i="39"/>
  <c r="B39" i="39"/>
  <c r="A39" i="39"/>
  <c r="AC39" i="39" s="1"/>
  <c r="X38" i="39"/>
  <c r="T38" i="39"/>
  <c r="P38" i="39"/>
  <c r="L38" i="39"/>
  <c r="C38" i="39"/>
  <c r="B38" i="39"/>
  <c r="A38" i="39"/>
  <c r="AC38" i="39" s="1"/>
  <c r="X37" i="39"/>
  <c r="T37" i="39"/>
  <c r="P37" i="39"/>
  <c r="L37" i="39"/>
  <c r="C37" i="39"/>
  <c r="B37" i="39"/>
  <c r="A37" i="39"/>
  <c r="AC37" i="39" s="1"/>
  <c r="X36" i="39"/>
  <c r="T36" i="39"/>
  <c r="P36" i="39"/>
  <c r="L36" i="39"/>
  <c r="C36" i="39"/>
  <c r="B36" i="39"/>
  <c r="A36" i="39"/>
  <c r="AC36" i="39" s="1"/>
  <c r="X35" i="39"/>
  <c r="Y35" i="39" s="1"/>
  <c r="T35" i="39"/>
  <c r="P35" i="39"/>
  <c r="L35" i="39"/>
  <c r="C35" i="39"/>
  <c r="B35" i="39"/>
  <c r="A35" i="39"/>
  <c r="AC35" i="39" s="1"/>
  <c r="X34" i="39"/>
  <c r="T34" i="39"/>
  <c r="P34" i="39"/>
  <c r="L34" i="39"/>
  <c r="C34" i="39"/>
  <c r="B34" i="39"/>
  <c r="A34" i="39"/>
  <c r="AC34" i="39" s="1"/>
  <c r="X33" i="39"/>
  <c r="T33" i="39"/>
  <c r="P33" i="39"/>
  <c r="L33" i="39"/>
  <c r="C33" i="39"/>
  <c r="B33" i="39"/>
  <c r="A33" i="39"/>
  <c r="AC33" i="39" s="1"/>
  <c r="X32" i="39"/>
  <c r="T32" i="39"/>
  <c r="P32" i="39"/>
  <c r="L32" i="39"/>
  <c r="C32" i="39"/>
  <c r="B32" i="39"/>
  <c r="A32" i="39"/>
  <c r="AC32" i="39" s="1"/>
  <c r="X31" i="39"/>
  <c r="T31" i="39"/>
  <c r="P31" i="39"/>
  <c r="L31" i="39"/>
  <c r="C31" i="39"/>
  <c r="B31" i="39"/>
  <c r="A31" i="39"/>
  <c r="AC31" i="39" s="1"/>
  <c r="X30" i="39"/>
  <c r="T30" i="39"/>
  <c r="P30" i="39"/>
  <c r="L30" i="39"/>
  <c r="C30" i="39"/>
  <c r="B30" i="39"/>
  <c r="A30" i="39"/>
  <c r="AC30" i="39" s="1"/>
  <c r="X29" i="39"/>
  <c r="T29" i="39"/>
  <c r="P29" i="39"/>
  <c r="L29" i="39"/>
  <c r="C29" i="39"/>
  <c r="B29" i="39"/>
  <c r="A29" i="39"/>
  <c r="AC29" i="39" s="1"/>
  <c r="X28" i="39"/>
  <c r="T28" i="39"/>
  <c r="P28" i="39"/>
  <c r="L28" i="39"/>
  <c r="C28" i="39"/>
  <c r="B28" i="39"/>
  <c r="A28" i="39"/>
  <c r="AC28" i="39" s="1"/>
  <c r="X27" i="39"/>
  <c r="T27" i="39"/>
  <c r="P27" i="39"/>
  <c r="L27" i="39"/>
  <c r="C27" i="39"/>
  <c r="B27" i="39"/>
  <c r="A27" i="39"/>
  <c r="AC27" i="39" s="1"/>
  <c r="X26" i="39"/>
  <c r="T26" i="39"/>
  <c r="P26" i="39"/>
  <c r="L26" i="39"/>
  <c r="C26" i="39"/>
  <c r="B26" i="39"/>
  <c r="A26" i="39"/>
  <c r="AC26" i="39" s="1"/>
  <c r="X25" i="39"/>
  <c r="T25" i="39"/>
  <c r="P25" i="39"/>
  <c r="L25" i="39"/>
  <c r="C25" i="39"/>
  <c r="B25" i="39"/>
  <c r="A25" i="39"/>
  <c r="AC25" i="39" s="1"/>
  <c r="X24" i="39"/>
  <c r="T24" i="39"/>
  <c r="P24" i="39"/>
  <c r="L24" i="39"/>
  <c r="C24" i="39"/>
  <c r="B24" i="39"/>
  <c r="A24" i="39"/>
  <c r="AC24" i="39" s="1"/>
  <c r="X23" i="39"/>
  <c r="T23" i="39"/>
  <c r="P23" i="39"/>
  <c r="L23" i="39"/>
  <c r="C23" i="39"/>
  <c r="B23" i="39"/>
  <c r="A23" i="39"/>
  <c r="AC23" i="39" s="1"/>
  <c r="X22" i="39"/>
  <c r="T22" i="39"/>
  <c r="P22" i="39"/>
  <c r="L22" i="39"/>
  <c r="C22" i="39"/>
  <c r="B22" i="39"/>
  <c r="A22" i="39"/>
  <c r="AC22" i="39" s="1"/>
  <c r="X21" i="39"/>
  <c r="T21" i="39"/>
  <c r="P21" i="39"/>
  <c r="L21" i="39"/>
  <c r="C21" i="39"/>
  <c r="B21" i="39"/>
  <c r="A21" i="39"/>
  <c r="AC21" i="39" s="1"/>
  <c r="X20" i="39"/>
  <c r="T20" i="39"/>
  <c r="P20" i="39"/>
  <c r="L20" i="39"/>
  <c r="C20" i="39"/>
  <c r="B20" i="39"/>
  <c r="A20" i="39"/>
  <c r="AC20" i="39" s="1"/>
  <c r="X19" i="39"/>
  <c r="T19" i="39"/>
  <c r="P19" i="39"/>
  <c r="L19" i="39"/>
  <c r="C19" i="39"/>
  <c r="B19" i="39"/>
  <c r="A19" i="39"/>
  <c r="AC19" i="39" s="1"/>
  <c r="X18" i="39"/>
  <c r="T18" i="39"/>
  <c r="P18" i="39"/>
  <c r="L18" i="39"/>
  <c r="C18" i="39"/>
  <c r="B18" i="39"/>
  <c r="A18" i="39"/>
  <c r="AC18" i="39" s="1"/>
  <c r="X17" i="39"/>
  <c r="T17" i="39"/>
  <c r="P17" i="39"/>
  <c r="L17" i="39"/>
  <c r="C17" i="39"/>
  <c r="B17" i="39"/>
  <c r="A17" i="39"/>
  <c r="AC17" i="39" s="1"/>
  <c r="X16" i="39"/>
  <c r="T16" i="39"/>
  <c r="P16" i="39"/>
  <c r="L16" i="39"/>
  <c r="C16" i="39"/>
  <c r="B16" i="39"/>
  <c r="A16" i="39"/>
  <c r="AC16" i="39" s="1"/>
  <c r="X15" i="39"/>
  <c r="T15" i="39"/>
  <c r="P15" i="39"/>
  <c r="L15" i="39"/>
  <c r="C15" i="39"/>
  <c r="B15" i="39"/>
  <c r="A15" i="39"/>
  <c r="AC15" i="39" s="1"/>
  <c r="X14" i="39"/>
  <c r="T14" i="39"/>
  <c r="P14" i="39"/>
  <c r="L14" i="39"/>
  <c r="C14" i="39"/>
  <c r="B14" i="39"/>
  <c r="A14" i="39"/>
  <c r="AC14" i="39" s="1"/>
  <c r="X46" i="38"/>
  <c r="T46" i="38"/>
  <c r="P46" i="38"/>
  <c r="L46" i="38"/>
  <c r="C46" i="38"/>
  <c r="B46" i="38"/>
  <c r="A46" i="38"/>
  <c r="AC46" i="38" s="1"/>
  <c r="X45" i="38"/>
  <c r="T45" i="38"/>
  <c r="P45" i="38"/>
  <c r="L45" i="38"/>
  <c r="C45" i="38"/>
  <c r="B45" i="38"/>
  <c r="A45" i="38"/>
  <c r="AC45" i="38" s="1"/>
  <c r="X44" i="38"/>
  <c r="T44" i="38"/>
  <c r="P44" i="38"/>
  <c r="L44" i="38"/>
  <c r="C44" i="38"/>
  <c r="B44" i="38"/>
  <c r="A44" i="38"/>
  <c r="AC44" i="38" s="1"/>
  <c r="X43" i="38"/>
  <c r="Y43" i="38" s="1"/>
  <c r="T43" i="38"/>
  <c r="P43" i="38"/>
  <c r="L43" i="38"/>
  <c r="C43" i="38"/>
  <c r="B43" i="38"/>
  <c r="A43" i="38"/>
  <c r="AC43" i="38" s="1"/>
  <c r="X42" i="38"/>
  <c r="T42" i="38"/>
  <c r="P42" i="38"/>
  <c r="L42" i="38"/>
  <c r="C42" i="38"/>
  <c r="B42" i="38"/>
  <c r="A42" i="38"/>
  <c r="AC42" i="38" s="1"/>
  <c r="X41" i="38"/>
  <c r="T41" i="38"/>
  <c r="P41" i="38"/>
  <c r="L41" i="38"/>
  <c r="C41" i="38"/>
  <c r="B41" i="38"/>
  <c r="A41" i="38"/>
  <c r="AC41" i="38" s="1"/>
  <c r="X40" i="38"/>
  <c r="T40" i="38"/>
  <c r="P40" i="38"/>
  <c r="L40" i="38"/>
  <c r="C40" i="38"/>
  <c r="B40" i="38"/>
  <c r="A40" i="38"/>
  <c r="AC40" i="38" s="1"/>
  <c r="X39" i="38"/>
  <c r="T39" i="38"/>
  <c r="P39" i="38"/>
  <c r="L39" i="38"/>
  <c r="C39" i="38"/>
  <c r="B39" i="38"/>
  <c r="A39" i="38"/>
  <c r="AC39" i="38" s="1"/>
  <c r="X38" i="38"/>
  <c r="T38" i="38"/>
  <c r="P38" i="38"/>
  <c r="L38" i="38"/>
  <c r="C38" i="38"/>
  <c r="B38" i="38"/>
  <c r="A38" i="38"/>
  <c r="AC38" i="38" s="1"/>
  <c r="X37" i="38"/>
  <c r="T37" i="38"/>
  <c r="P37" i="38"/>
  <c r="L37" i="38"/>
  <c r="C37" i="38"/>
  <c r="B37" i="38"/>
  <c r="A37" i="38"/>
  <c r="AC37" i="38" s="1"/>
  <c r="X36" i="38"/>
  <c r="T36" i="38"/>
  <c r="P36" i="38"/>
  <c r="L36" i="38"/>
  <c r="C36" i="38"/>
  <c r="B36" i="38"/>
  <c r="A36" i="38"/>
  <c r="AC36" i="38" s="1"/>
  <c r="X35" i="38"/>
  <c r="T35" i="38"/>
  <c r="P35" i="38"/>
  <c r="L35" i="38"/>
  <c r="C35" i="38"/>
  <c r="B35" i="38"/>
  <c r="A35" i="38"/>
  <c r="AC35" i="38" s="1"/>
  <c r="X34" i="38"/>
  <c r="T34" i="38"/>
  <c r="P34" i="38"/>
  <c r="L34" i="38"/>
  <c r="C34" i="38"/>
  <c r="B34" i="38"/>
  <c r="A34" i="38"/>
  <c r="AC34" i="38" s="1"/>
  <c r="X33" i="38"/>
  <c r="T33" i="38"/>
  <c r="P33" i="38"/>
  <c r="Y33" i="38" s="1"/>
  <c r="L33" i="38"/>
  <c r="C33" i="38"/>
  <c r="B33" i="38"/>
  <c r="A33" i="38"/>
  <c r="AC33" i="38" s="1"/>
  <c r="X32" i="38"/>
  <c r="T32" i="38"/>
  <c r="P32" i="38"/>
  <c r="L32" i="38"/>
  <c r="C32" i="38"/>
  <c r="B32" i="38"/>
  <c r="A32" i="38"/>
  <c r="AC32" i="38" s="1"/>
  <c r="X31" i="38"/>
  <c r="T31" i="38"/>
  <c r="P31" i="38"/>
  <c r="L31" i="38"/>
  <c r="C31" i="38"/>
  <c r="B31" i="38"/>
  <c r="A31" i="38"/>
  <c r="AC31" i="38" s="1"/>
  <c r="X30" i="38"/>
  <c r="T30" i="38"/>
  <c r="P30" i="38"/>
  <c r="L30" i="38"/>
  <c r="C30" i="38"/>
  <c r="B30" i="38"/>
  <c r="A30" i="38"/>
  <c r="AC30" i="38" s="1"/>
  <c r="X29" i="38"/>
  <c r="T29" i="38"/>
  <c r="P29" i="38"/>
  <c r="L29" i="38"/>
  <c r="C29" i="38"/>
  <c r="B29" i="38"/>
  <c r="A29" i="38"/>
  <c r="AC29" i="38" s="1"/>
  <c r="X28" i="38"/>
  <c r="T28" i="38"/>
  <c r="P28" i="38"/>
  <c r="L28" i="38"/>
  <c r="C28" i="38"/>
  <c r="B28" i="38"/>
  <c r="A28" i="38"/>
  <c r="AC28" i="38" s="1"/>
  <c r="X27" i="38"/>
  <c r="T27" i="38"/>
  <c r="P27" i="38"/>
  <c r="L27" i="38"/>
  <c r="C27" i="38"/>
  <c r="B27" i="38"/>
  <c r="A27" i="38"/>
  <c r="AC27" i="38" s="1"/>
  <c r="X26" i="38"/>
  <c r="T26" i="38"/>
  <c r="P26" i="38"/>
  <c r="L26" i="38"/>
  <c r="C26" i="38"/>
  <c r="B26" i="38"/>
  <c r="A26" i="38"/>
  <c r="AC26" i="38" s="1"/>
  <c r="X25" i="38"/>
  <c r="T25" i="38"/>
  <c r="P25" i="38"/>
  <c r="Y25" i="38" s="1"/>
  <c r="L25" i="38"/>
  <c r="C25" i="38"/>
  <c r="B25" i="38"/>
  <c r="A25" i="38"/>
  <c r="AC25" i="38" s="1"/>
  <c r="X24" i="38"/>
  <c r="T24" i="38"/>
  <c r="P24" i="38"/>
  <c r="L24" i="38"/>
  <c r="C24" i="38"/>
  <c r="B24" i="38"/>
  <c r="A24" i="38"/>
  <c r="AC24" i="38" s="1"/>
  <c r="X23" i="38"/>
  <c r="T23" i="38"/>
  <c r="P23" i="38"/>
  <c r="L23" i="38"/>
  <c r="C23" i="38"/>
  <c r="B23" i="38"/>
  <c r="A23" i="38"/>
  <c r="AC23" i="38" s="1"/>
  <c r="X22" i="38"/>
  <c r="T22" i="38"/>
  <c r="P22" i="38"/>
  <c r="L22" i="38"/>
  <c r="C22" i="38"/>
  <c r="B22" i="38"/>
  <c r="A22" i="38"/>
  <c r="AC22" i="38" s="1"/>
  <c r="X21" i="38"/>
  <c r="T21" i="38"/>
  <c r="P21" i="38"/>
  <c r="L21" i="38"/>
  <c r="C21" i="38"/>
  <c r="B21" i="38"/>
  <c r="A21" i="38"/>
  <c r="AC21" i="38" s="1"/>
  <c r="X20" i="38"/>
  <c r="T20" i="38"/>
  <c r="P20" i="38"/>
  <c r="L20" i="38"/>
  <c r="C20" i="38"/>
  <c r="B20" i="38"/>
  <c r="A20" i="38"/>
  <c r="AC20" i="38" s="1"/>
  <c r="Y19" i="38"/>
  <c r="X19" i="38"/>
  <c r="T19" i="38"/>
  <c r="P19" i="38"/>
  <c r="L19" i="38"/>
  <c r="C19" i="38"/>
  <c r="B19" i="38"/>
  <c r="A19" i="38"/>
  <c r="AC19" i="38" s="1"/>
  <c r="X18" i="38"/>
  <c r="Y18" i="38" s="1"/>
  <c r="T18" i="38"/>
  <c r="P18" i="38"/>
  <c r="L18" i="38"/>
  <c r="C18" i="38"/>
  <c r="B18" i="38"/>
  <c r="A18" i="38"/>
  <c r="AC18" i="38" s="1"/>
  <c r="X17" i="38"/>
  <c r="T17" i="38"/>
  <c r="P17" i="38"/>
  <c r="L17" i="38"/>
  <c r="C17" i="38"/>
  <c r="B17" i="38"/>
  <c r="A17" i="38"/>
  <c r="AC17" i="38" s="1"/>
  <c r="X16" i="38"/>
  <c r="T16" i="38"/>
  <c r="P16" i="38"/>
  <c r="L16" i="38"/>
  <c r="C16" i="38"/>
  <c r="B16" i="38"/>
  <c r="A16" i="38"/>
  <c r="AC16" i="38" s="1"/>
  <c r="X15" i="38"/>
  <c r="T15" i="38"/>
  <c r="P15" i="38"/>
  <c r="Y15" i="38" s="1"/>
  <c r="L15" i="38"/>
  <c r="C15" i="38"/>
  <c r="B15" i="38"/>
  <c r="A15" i="38"/>
  <c r="AC15" i="38" s="1"/>
  <c r="X14" i="38"/>
  <c r="L14" i="38"/>
  <c r="C14" i="38"/>
  <c r="B14" i="38"/>
  <c r="A14" i="38"/>
  <c r="AC14" i="38" s="1"/>
  <c r="X46" i="37"/>
  <c r="P46" i="37"/>
  <c r="L46" i="37"/>
  <c r="C46" i="37"/>
  <c r="B46" i="37"/>
  <c r="A46" i="37"/>
  <c r="AC46" i="37" s="1"/>
  <c r="X45" i="37"/>
  <c r="P45" i="37"/>
  <c r="L45" i="37"/>
  <c r="C45" i="37"/>
  <c r="B45" i="37"/>
  <c r="A45" i="37"/>
  <c r="AC45" i="37" s="1"/>
  <c r="X44" i="37"/>
  <c r="P44" i="37"/>
  <c r="L44" i="37"/>
  <c r="C44" i="37"/>
  <c r="B44" i="37"/>
  <c r="A44" i="37"/>
  <c r="AC44" i="37" s="1"/>
  <c r="X43" i="37"/>
  <c r="Y43" i="37" s="1"/>
  <c r="P43" i="37"/>
  <c r="L43" i="37"/>
  <c r="C43" i="37"/>
  <c r="B43" i="37"/>
  <c r="A43" i="37"/>
  <c r="AC43" i="37" s="1"/>
  <c r="X42" i="37"/>
  <c r="P42" i="37"/>
  <c r="L42" i="37"/>
  <c r="C42" i="37"/>
  <c r="B42" i="37"/>
  <c r="A42" i="37"/>
  <c r="AC42" i="37" s="1"/>
  <c r="X41" i="37"/>
  <c r="P41" i="37"/>
  <c r="L41" i="37"/>
  <c r="C41" i="37"/>
  <c r="B41" i="37"/>
  <c r="A41" i="37"/>
  <c r="AC41" i="37" s="1"/>
  <c r="X40" i="37"/>
  <c r="P40" i="37"/>
  <c r="L40" i="37"/>
  <c r="C40" i="37"/>
  <c r="B40" i="37"/>
  <c r="A40" i="37"/>
  <c r="AC40" i="37" s="1"/>
  <c r="X39" i="37"/>
  <c r="P39" i="37"/>
  <c r="L39" i="37"/>
  <c r="C39" i="37"/>
  <c r="B39" i="37"/>
  <c r="A39" i="37"/>
  <c r="AC39" i="37" s="1"/>
  <c r="X38" i="37"/>
  <c r="P38" i="37"/>
  <c r="L38" i="37"/>
  <c r="C38" i="37"/>
  <c r="B38" i="37"/>
  <c r="A38" i="37"/>
  <c r="AC38" i="37" s="1"/>
  <c r="X37" i="37"/>
  <c r="P37" i="37"/>
  <c r="L37" i="37"/>
  <c r="C37" i="37"/>
  <c r="B37" i="37"/>
  <c r="A37" i="37"/>
  <c r="AC37" i="37" s="1"/>
  <c r="X36" i="37"/>
  <c r="P36" i="37"/>
  <c r="L36" i="37"/>
  <c r="C36" i="37"/>
  <c r="B36" i="37"/>
  <c r="A36" i="37"/>
  <c r="AC36" i="37" s="1"/>
  <c r="X35" i="37"/>
  <c r="Y35" i="37" s="1"/>
  <c r="P35" i="37"/>
  <c r="L35" i="37"/>
  <c r="C35" i="37"/>
  <c r="B35" i="37"/>
  <c r="A35" i="37"/>
  <c r="AC35" i="37" s="1"/>
  <c r="X34" i="37"/>
  <c r="P34" i="37"/>
  <c r="L34" i="37"/>
  <c r="C34" i="37"/>
  <c r="B34" i="37"/>
  <c r="A34" i="37"/>
  <c r="AC34" i="37" s="1"/>
  <c r="X33" i="37"/>
  <c r="P33" i="37"/>
  <c r="L33" i="37"/>
  <c r="C33" i="37"/>
  <c r="B33" i="37"/>
  <c r="A33" i="37"/>
  <c r="AC33" i="37" s="1"/>
  <c r="X32" i="37"/>
  <c r="P32" i="37"/>
  <c r="L32" i="37"/>
  <c r="C32" i="37"/>
  <c r="B32" i="37"/>
  <c r="A32" i="37"/>
  <c r="AC32" i="37" s="1"/>
  <c r="X31" i="37"/>
  <c r="P31" i="37"/>
  <c r="L31" i="37"/>
  <c r="C31" i="37"/>
  <c r="B31" i="37"/>
  <c r="A31" i="37"/>
  <c r="AC31" i="37" s="1"/>
  <c r="X30" i="37"/>
  <c r="P30" i="37"/>
  <c r="L30" i="37"/>
  <c r="C30" i="37"/>
  <c r="B30" i="37"/>
  <c r="A30" i="37"/>
  <c r="AC30" i="37" s="1"/>
  <c r="X29" i="37"/>
  <c r="P29" i="37"/>
  <c r="L29" i="37"/>
  <c r="C29" i="37"/>
  <c r="B29" i="37"/>
  <c r="A29" i="37"/>
  <c r="AC29" i="37" s="1"/>
  <c r="X28" i="37"/>
  <c r="P28" i="37"/>
  <c r="L28" i="37"/>
  <c r="C28" i="37"/>
  <c r="B28" i="37"/>
  <c r="A28" i="37"/>
  <c r="AC28" i="37" s="1"/>
  <c r="X27" i="37"/>
  <c r="Y27" i="37" s="1"/>
  <c r="P27" i="37"/>
  <c r="L27" i="37"/>
  <c r="C27" i="37"/>
  <c r="B27" i="37"/>
  <c r="A27" i="37"/>
  <c r="AC27" i="37" s="1"/>
  <c r="X26" i="37"/>
  <c r="P26" i="37"/>
  <c r="L26" i="37"/>
  <c r="C26" i="37"/>
  <c r="B26" i="37"/>
  <c r="A26" i="37"/>
  <c r="AC26" i="37" s="1"/>
  <c r="X25" i="37"/>
  <c r="P25" i="37"/>
  <c r="L25" i="37"/>
  <c r="C25" i="37"/>
  <c r="B25" i="37"/>
  <c r="A25" i="37"/>
  <c r="AC25" i="37" s="1"/>
  <c r="X24" i="37"/>
  <c r="P24" i="37"/>
  <c r="L24" i="37"/>
  <c r="C24" i="37"/>
  <c r="B24" i="37"/>
  <c r="A24" i="37"/>
  <c r="AC24" i="37" s="1"/>
  <c r="X23" i="37"/>
  <c r="P23" i="37"/>
  <c r="L23" i="37"/>
  <c r="C23" i="37"/>
  <c r="B23" i="37"/>
  <c r="A23" i="37"/>
  <c r="AC23" i="37" s="1"/>
  <c r="X22" i="37"/>
  <c r="P22" i="37"/>
  <c r="L22" i="37"/>
  <c r="C22" i="37"/>
  <c r="B22" i="37"/>
  <c r="A22" i="37"/>
  <c r="AC22" i="37" s="1"/>
  <c r="X21" i="37"/>
  <c r="P21" i="37"/>
  <c r="L21" i="37"/>
  <c r="C21" i="37"/>
  <c r="B21" i="37"/>
  <c r="A21" i="37"/>
  <c r="AC21" i="37" s="1"/>
  <c r="X20" i="37"/>
  <c r="P20" i="37"/>
  <c r="L20" i="37"/>
  <c r="C20" i="37"/>
  <c r="B20" i="37"/>
  <c r="A20" i="37"/>
  <c r="AC20" i="37" s="1"/>
  <c r="Y19" i="37"/>
  <c r="X19" i="37"/>
  <c r="P19" i="37"/>
  <c r="L19" i="37"/>
  <c r="C19" i="37"/>
  <c r="B19" i="37"/>
  <c r="A19" i="37"/>
  <c r="AC19" i="37" s="1"/>
  <c r="X18" i="37"/>
  <c r="P18" i="37"/>
  <c r="L18" i="37"/>
  <c r="C18" i="37"/>
  <c r="B18" i="37"/>
  <c r="A18" i="37"/>
  <c r="AC18" i="37" s="1"/>
  <c r="X17" i="37"/>
  <c r="P17" i="37"/>
  <c r="L17" i="37"/>
  <c r="C17" i="37"/>
  <c r="B17" i="37"/>
  <c r="A17" i="37"/>
  <c r="AC17" i="37" s="1"/>
  <c r="X16" i="37"/>
  <c r="P16" i="37"/>
  <c r="L16" i="37"/>
  <c r="C16" i="37"/>
  <c r="B16" i="37"/>
  <c r="A16" i="37"/>
  <c r="AC16" i="37" s="1"/>
  <c r="X15" i="37"/>
  <c r="P15" i="37"/>
  <c r="L15" i="37"/>
  <c r="C15" i="37"/>
  <c r="B15" i="37"/>
  <c r="A15" i="37"/>
  <c r="AC15" i="37" s="1"/>
  <c r="X14" i="37"/>
  <c r="T14" i="37"/>
  <c r="P14" i="37"/>
  <c r="L14" i="37"/>
  <c r="C14" i="37"/>
  <c r="B14" i="37"/>
  <c r="A14" i="37"/>
  <c r="AC14" i="37" s="1"/>
  <c r="X46" i="36"/>
  <c r="T46" i="36"/>
  <c r="P46" i="36"/>
  <c r="L46" i="36"/>
  <c r="C46" i="36"/>
  <c r="B46" i="36"/>
  <c r="A46" i="36"/>
  <c r="AC46" i="36" s="1"/>
  <c r="X45" i="36"/>
  <c r="T45" i="36"/>
  <c r="P45" i="36"/>
  <c r="L45" i="36"/>
  <c r="C45" i="36"/>
  <c r="B45" i="36"/>
  <c r="A45" i="36"/>
  <c r="AC45" i="36" s="1"/>
  <c r="X44" i="36"/>
  <c r="T44" i="36"/>
  <c r="P44" i="36"/>
  <c r="L44" i="36"/>
  <c r="C44" i="36"/>
  <c r="B44" i="36"/>
  <c r="A44" i="36"/>
  <c r="AC44" i="36" s="1"/>
  <c r="X43" i="36"/>
  <c r="Y43" i="36" s="1"/>
  <c r="T43" i="36"/>
  <c r="P43" i="36"/>
  <c r="L43" i="36"/>
  <c r="C43" i="36"/>
  <c r="B43" i="36"/>
  <c r="A43" i="36"/>
  <c r="AC43" i="36" s="1"/>
  <c r="X42" i="36"/>
  <c r="T42" i="36"/>
  <c r="Y42" i="36" s="1"/>
  <c r="P42" i="36"/>
  <c r="L42" i="36"/>
  <c r="C42" i="36"/>
  <c r="B42" i="36"/>
  <c r="A42" i="36"/>
  <c r="AC42" i="36" s="1"/>
  <c r="X41" i="36"/>
  <c r="T41" i="36"/>
  <c r="P41" i="36"/>
  <c r="L41" i="36"/>
  <c r="C41" i="36"/>
  <c r="B41" i="36"/>
  <c r="A41" i="36"/>
  <c r="AC41" i="36" s="1"/>
  <c r="X40" i="36"/>
  <c r="T40" i="36"/>
  <c r="Y40" i="36" s="1"/>
  <c r="P40" i="36"/>
  <c r="L40" i="36"/>
  <c r="C40" i="36"/>
  <c r="B40" i="36"/>
  <c r="A40" i="36"/>
  <c r="AC40" i="36" s="1"/>
  <c r="X39" i="36"/>
  <c r="Y39" i="36" s="1"/>
  <c r="T39" i="36"/>
  <c r="P39" i="36"/>
  <c r="L39" i="36"/>
  <c r="C39" i="36"/>
  <c r="B39" i="36"/>
  <c r="A39" i="36"/>
  <c r="AC39" i="36" s="1"/>
  <c r="X38" i="36"/>
  <c r="T38" i="36"/>
  <c r="P38" i="36"/>
  <c r="L38" i="36"/>
  <c r="C38" i="36"/>
  <c r="B38" i="36"/>
  <c r="A38" i="36"/>
  <c r="AC38" i="36" s="1"/>
  <c r="X37" i="36"/>
  <c r="T37" i="36"/>
  <c r="P37" i="36"/>
  <c r="L37" i="36"/>
  <c r="C37" i="36"/>
  <c r="B37" i="36"/>
  <c r="A37" i="36"/>
  <c r="AC37" i="36" s="1"/>
  <c r="X36" i="36"/>
  <c r="T36" i="36"/>
  <c r="P36" i="36"/>
  <c r="L36" i="36"/>
  <c r="C36" i="36"/>
  <c r="B36" i="36"/>
  <c r="A36" i="36"/>
  <c r="AC36" i="36" s="1"/>
  <c r="X35" i="36"/>
  <c r="T35" i="36"/>
  <c r="P35" i="36"/>
  <c r="L35" i="36"/>
  <c r="C35" i="36"/>
  <c r="B35" i="36"/>
  <c r="A35" i="36"/>
  <c r="AC35" i="36" s="1"/>
  <c r="X34" i="36"/>
  <c r="T34" i="36"/>
  <c r="P34" i="36"/>
  <c r="L34" i="36"/>
  <c r="C34" i="36"/>
  <c r="B34" i="36"/>
  <c r="A34" i="36"/>
  <c r="AC34" i="36" s="1"/>
  <c r="X33" i="36"/>
  <c r="T33" i="36"/>
  <c r="P33" i="36"/>
  <c r="L33" i="36"/>
  <c r="C33" i="36"/>
  <c r="B33" i="36"/>
  <c r="A33" i="36"/>
  <c r="AC33" i="36" s="1"/>
  <c r="X32" i="36"/>
  <c r="T32" i="36"/>
  <c r="P32" i="36"/>
  <c r="L32" i="36"/>
  <c r="C32" i="36"/>
  <c r="B32" i="36"/>
  <c r="A32" i="36"/>
  <c r="AC32" i="36" s="1"/>
  <c r="X31" i="36"/>
  <c r="T31" i="36"/>
  <c r="P31" i="36"/>
  <c r="L31" i="36"/>
  <c r="C31" i="36"/>
  <c r="B31" i="36"/>
  <c r="A31" i="36"/>
  <c r="AC31" i="36" s="1"/>
  <c r="X30" i="36"/>
  <c r="T30" i="36"/>
  <c r="P30" i="36"/>
  <c r="L30" i="36"/>
  <c r="C30" i="36"/>
  <c r="B30" i="36"/>
  <c r="A30" i="36"/>
  <c r="AC30" i="36" s="1"/>
  <c r="X29" i="36"/>
  <c r="T29" i="36"/>
  <c r="P29" i="36"/>
  <c r="L29" i="36"/>
  <c r="C29" i="36"/>
  <c r="B29" i="36"/>
  <c r="A29" i="36"/>
  <c r="AC29" i="36" s="1"/>
  <c r="X28" i="36"/>
  <c r="T28" i="36"/>
  <c r="P28" i="36"/>
  <c r="L28" i="36"/>
  <c r="C28" i="36"/>
  <c r="B28" i="36"/>
  <c r="A28" i="36"/>
  <c r="AC28" i="36" s="1"/>
  <c r="X27" i="36"/>
  <c r="T27" i="36"/>
  <c r="P27" i="36"/>
  <c r="L27" i="36"/>
  <c r="C27" i="36"/>
  <c r="B27" i="36"/>
  <c r="A27" i="36"/>
  <c r="AC27" i="36" s="1"/>
  <c r="X26" i="36"/>
  <c r="T26" i="36"/>
  <c r="P26" i="36"/>
  <c r="L26" i="36"/>
  <c r="C26" i="36"/>
  <c r="B26" i="36"/>
  <c r="A26" i="36"/>
  <c r="AC26" i="36" s="1"/>
  <c r="X25" i="36"/>
  <c r="Y25" i="36" s="1"/>
  <c r="T25" i="36"/>
  <c r="P25" i="36"/>
  <c r="L25" i="36"/>
  <c r="C25" i="36"/>
  <c r="B25" i="36"/>
  <c r="A25" i="36"/>
  <c r="AC25" i="36" s="1"/>
  <c r="X24" i="36"/>
  <c r="T24" i="36"/>
  <c r="Y24" i="36" s="1"/>
  <c r="P24" i="36"/>
  <c r="L24" i="36"/>
  <c r="C24" i="36"/>
  <c r="B24" i="36"/>
  <c r="A24" i="36"/>
  <c r="AC24" i="36" s="1"/>
  <c r="X23" i="36"/>
  <c r="T23" i="36"/>
  <c r="P23" i="36"/>
  <c r="L23" i="36"/>
  <c r="C23" i="36"/>
  <c r="B23" i="36"/>
  <c r="A23" i="36"/>
  <c r="AC23" i="36" s="1"/>
  <c r="X22" i="36"/>
  <c r="T22" i="36"/>
  <c r="P22" i="36"/>
  <c r="L22" i="36"/>
  <c r="C22" i="36"/>
  <c r="B22" i="36"/>
  <c r="A22" i="36"/>
  <c r="AC22" i="36" s="1"/>
  <c r="X21" i="36"/>
  <c r="T21" i="36"/>
  <c r="P21" i="36"/>
  <c r="L21" i="36"/>
  <c r="C21" i="36"/>
  <c r="B21" i="36"/>
  <c r="A21" i="36"/>
  <c r="AC21" i="36" s="1"/>
  <c r="X20" i="36"/>
  <c r="T20" i="36"/>
  <c r="P20" i="36"/>
  <c r="L20" i="36"/>
  <c r="C20" i="36"/>
  <c r="B20" i="36"/>
  <c r="A20" i="36"/>
  <c r="AC20" i="36" s="1"/>
  <c r="X19" i="36"/>
  <c r="T19" i="36"/>
  <c r="P19" i="36"/>
  <c r="L19" i="36"/>
  <c r="C19" i="36"/>
  <c r="B19" i="36"/>
  <c r="A19" i="36"/>
  <c r="AC19" i="36" s="1"/>
  <c r="X18" i="36"/>
  <c r="T18" i="36"/>
  <c r="P18" i="36"/>
  <c r="L18" i="36"/>
  <c r="C18" i="36"/>
  <c r="B18" i="36"/>
  <c r="A18" i="36"/>
  <c r="AC18" i="36" s="1"/>
  <c r="X17" i="36"/>
  <c r="T17" i="36"/>
  <c r="P17" i="36"/>
  <c r="L17" i="36"/>
  <c r="C17" i="36"/>
  <c r="B17" i="36"/>
  <c r="A17" i="36"/>
  <c r="AC17" i="36" s="1"/>
  <c r="X16" i="36"/>
  <c r="T16" i="36"/>
  <c r="P16" i="36"/>
  <c r="L16" i="36"/>
  <c r="C16" i="36"/>
  <c r="B16" i="36"/>
  <c r="A16" i="36"/>
  <c r="AC16" i="36" s="1"/>
  <c r="X15" i="36"/>
  <c r="T15" i="36"/>
  <c r="P15" i="36"/>
  <c r="L15" i="36"/>
  <c r="C15" i="36"/>
  <c r="B15" i="36"/>
  <c r="A15" i="36"/>
  <c r="AC15" i="36" s="1"/>
  <c r="X14" i="36"/>
  <c r="T14" i="36"/>
  <c r="P14" i="36"/>
  <c r="L14" i="36"/>
  <c r="C14" i="36"/>
  <c r="B14" i="36"/>
  <c r="A14" i="36"/>
  <c r="AC14" i="36" s="1"/>
  <c r="X46" i="35"/>
  <c r="T46" i="35"/>
  <c r="P46" i="35"/>
  <c r="L46" i="35"/>
  <c r="C46" i="35"/>
  <c r="B46" i="35"/>
  <c r="A46" i="35"/>
  <c r="AC46" i="35" s="1"/>
  <c r="X45" i="35"/>
  <c r="T45" i="35"/>
  <c r="P45" i="35"/>
  <c r="L45" i="35"/>
  <c r="C45" i="35"/>
  <c r="B45" i="35"/>
  <c r="A45" i="35"/>
  <c r="AC45" i="35" s="1"/>
  <c r="X44" i="35"/>
  <c r="T44" i="35"/>
  <c r="P44" i="35"/>
  <c r="L44" i="35"/>
  <c r="C44" i="35"/>
  <c r="B44" i="35"/>
  <c r="A44" i="35"/>
  <c r="AC44" i="35" s="1"/>
  <c r="X43" i="35"/>
  <c r="T43" i="35"/>
  <c r="P43" i="35"/>
  <c r="L43" i="35"/>
  <c r="C43" i="35"/>
  <c r="B43" i="35"/>
  <c r="A43" i="35"/>
  <c r="AC43" i="35" s="1"/>
  <c r="X42" i="35"/>
  <c r="T42" i="35"/>
  <c r="P42" i="35"/>
  <c r="L42" i="35"/>
  <c r="C42" i="35"/>
  <c r="B42" i="35"/>
  <c r="A42" i="35"/>
  <c r="AC42" i="35" s="1"/>
  <c r="X41" i="35"/>
  <c r="T41" i="35"/>
  <c r="P41" i="35"/>
  <c r="L41" i="35"/>
  <c r="C41" i="35"/>
  <c r="B41" i="35"/>
  <c r="A41" i="35"/>
  <c r="AC41" i="35" s="1"/>
  <c r="X40" i="35"/>
  <c r="T40" i="35"/>
  <c r="Y40" i="35" s="1"/>
  <c r="P40" i="35"/>
  <c r="L40" i="35"/>
  <c r="C40" i="35"/>
  <c r="B40" i="35"/>
  <c r="A40" i="35"/>
  <c r="AC40" i="35" s="1"/>
  <c r="X39" i="35"/>
  <c r="T39" i="35"/>
  <c r="P39" i="35"/>
  <c r="L39" i="35"/>
  <c r="C39" i="35"/>
  <c r="B39" i="35"/>
  <c r="A39" i="35"/>
  <c r="AC39" i="35" s="1"/>
  <c r="X38" i="35"/>
  <c r="T38" i="35"/>
  <c r="P38" i="35"/>
  <c r="L38" i="35"/>
  <c r="C38" i="35"/>
  <c r="B38" i="35"/>
  <c r="A38" i="35"/>
  <c r="AC38" i="35" s="1"/>
  <c r="X37" i="35"/>
  <c r="T37" i="35"/>
  <c r="P37" i="35"/>
  <c r="L37" i="35"/>
  <c r="C37" i="35"/>
  <c r="B37" i="35"/>
  <c r="A37" i="35"/>
  <c r="AC37" i="35" s="1"/>
  <c r="X36" i="35"/>
  <c r="T36" i="35"/>
  <c r="P36" i="35"/>
  <c r="L36" i="35"/>
  <c r="C36" i="35"/>
  <c r="B36" i="35"/>
  <c r="A36" i="35"/>
  <c r="AC36" i="35" s="1"/>
  <c r="X35" i="35"/>
  <c r="T35" i="35"/>
  <c r="P35" i="35"/>
  <c r="L35" i="35"/>
  <c r="C35" i="35"/>
  <c r="B35" i="35"/>
  <c r="A35" i="35"/>
  <c r="AC35" i="35" s="1"/>
  <c r="X34" i="35"/>
  <c r="T34" i="35"/>
  <c r="P34" i="35"/>
  <c r="L34" i="35"/>
  <c r="C34" i="35"/>
  <c r="B34" i="35"/>
  <c r="A34" i="35"/>
  <c r="AC34" i="35" s="1"/>
  <c r="X33" i="35"/>
  <c r="T33" i="35"/>
  <c r="P33" i="35"/>
  <c r="L33" i="35"/>
  <c r="C33" i="35"/>
  <c r="B33" i="35"/>
  <c r="A33" i="35"/>
  <c r="AC33" i="35" s="1"/>
  <c r="X32" i="35"/>
  <c r="T32" i="35"/>
  <c r="P32" i="35"/>
  <c r="L32" i="35"/>
  <c r="C32" i="35"/>
  <c r="B32" i="35"/>
  <c r="A32" i="35"/>
  <c r="AC32" i="35" s="1"/>
  <c r="X31" i="35"/>
  <c r="T31" i="35"/>
  <c r="P31" i="35"/>
  <c r="L31" i="35"/>
  <c r="C31" i="35"/>
  <c r="B31" i="35"/>
  <c r="A31" i="35"/>
  <c r="AC31" i="35" s="1"/>
  <c r="X30" i="35"/>
  <c r="T30" i="35"/>
  <c r="P30" i="35"/>
  <c r="L30" i="35"/>
  <c r="C30" i="35"/>
  <c r="B30" i="35"/>
  <c r="A30" i="35"/>
  <c r="AC30" i="35" s="1"/>
  <c r="X29" i="35"/>
  <c r="T29" i="35"/>
  <c r="P29" i="35"/>
  <c r="L29" i="35"/>
  <c r="C29" i="35"/>
  <c r="B29" i="35"/>
  <c r="A29" i="35"/>
  <c r="AC29" i="35" s="1"/>
  <c r="X28" i="35"/>
  <c r="T28" i="35"/>
  <c r="P28" i="35"/>
  <c r="L28" i="35"/>
  <c r="C28" i="35"/>
  <c r="B28" i="35"/>
  <c r="A28" i="35"/>
  <c r="AC28" i="35" s="1"/>
  <c r="X27" i="35"/>
  <c r="T27" i="35"/>
  <c r="P27" i="35"/>
  <c r="L27" i="35"/>
  <c r="C27" i="35"/>
  <c r="B27" i="35"/>
  <c r="A27" i="35"/>
  <c r="AC27" i="35" s="1"/>
  <c r="X26" i="35"/>
  <c r="T26" i="35"/>
  <c r="P26" i="35"/>
  <c r="L26" i="35"/>
  <c r="C26" i="35"/>
  <c r="B26" i="35"/>
  <c r="A26" i="35"/>
  <c r="AC26" i="35" s="1"/>
  <c r="X25" i="35"/>
  <c r="T25" i="35"/>
  <c r="P25" i="35"/>
  <c r="L25" i="35"/>
  <c r="C25" i="35"/>
  <c r="B25" i="35"/>
  <c r="A25" i="35"/>
  <c r="AC25" i="35" s="1"/>
  <c r="X24" i="35"/>
  <c r="T24" i="35"/>
  <c r="P24" i="35"/>
  <c r="L24" i="35"/>
  <c r="C24" i="35"/>
  <c r="B24" i="35"/>
  <c r="A24" i="35"/>
  <c r="AC24" i="35" s="1"/>
  <c r="X23" i="35"/>
  <c r="Y23" i="35" s="1"/>
  <c r="T23" i="35"/>
  <c r="P23" i="35"/>
  <c r="L23" i="35"/>
  <c r="C23" i="35"/>
  <c r="B23" i="35"/>
  <c r="A23" i="35"/>
  <c r="AC23" i="35" s="1"/>
  <c r="X22" i="35"/>
  <c r="T22" i="35"/>
  <c r="P22" i="35"/>
  <c r="L22" i="35"/>
  <c r="C22" i="35"/>
  <c r="B22" i="35"/>
  <c r="A22" i="35"/>
  <c r="AC22" i="35" s="1"/>
  <c r="X21" i="35"/>
  <c r="T21" i="35"/>
  <c r="P21" i="35"/>
  <c r="L21" i="35"/>
  <c r="C21" i="35"/>
  <c r="B21" i="35"/>
  <c r="A21" i="35"/>
  <c r="AC21" i="35" s="1"/>
  <c r="X20" i="35"/>
  <c r="T20" i="35"/>
  <c r="P20" i="35"/>
  <c r="L20" i="35"/>
  <c r="C20" i="35"/>
  <c r="B20" i="35"/>
  <c r="A20" i="35"/>
  <c r="AC20" i="35" s="1"/>
  <c r="X19" i="35"/>
  <c r="T19" i="35"/>
  <c r="Y19" i="35" s="1"/>
  <c r="P19" i="35"/>
  <c r="L19" i="35"/>
  <c r="C19" i="35"/>
  <c r="B19" i="35"/>
  <c r="A19" i="35"/>
  <c r="AC19" i="35" s="1"/>
  <c r="X18" i="35"/>
  <c r="T18" i="35"/>
  <c r="P18" i="35"/>
  <c r="L18" i="35"/>
  <c r="C18" i="35"/>
  <c r="B18" i="35"/>
  <c r="A18" i="35"/>
  <c r="AC18" i="35" s="1"/>
  <c r="X17" i="35"/>
  <c r="T17" i="35"/>
  <c r="P17" i="35"/>
  <c r="L17" i="35"/>
  <c r="C17" i="35"/>
  <c r="B17" i="35"/>
  <c r="A17" i="35"/>
  <c r="AC17" i="35" s="1"/>
  <c r="X16" i="35"/>
  <c r="T16" i="35"/>
  <c r="P16" i="35"/>
  <c r="L16" i="35"/>
  <c r="C16" i="35"/>
  <c r="B16" i="35"/>
  <c r="A16" i="35"/>
  <c r="AC16" i="35" s="1"/>
  <c r="X15" i="35"/>
  <c r="Y15" i="35" s="1"/>
  <c r="T15" i="35"/>
  <c r="P15" i="35"/>
  <c r="L15" i="35"/>
  <c r="C15" i="35"/>
  <c r="B15" i="35"/>
  <c r="A15" i="35"/>
  <c r="AC15" i="35" s="1"/>
  <c r="X14" i="35"/>
  <c r="T14" i="35"/>
  <c r="P14" i="35"/>
  <c r="L14" i="35"/>
  <c r="C14" i="35"/>
  <c r="B14" i="35"/>
  <c r="A14" i="35"/>
  <c r="AC14" i="35" s="1"/>
  <c r="I35" i="14" l="1"/>
  <c r="AM37" i="43"/>
  <c r="BJ37" i="43" s="1"/>
  <c r="AM32" i="43"/>
  <c r="BJ32" i="43" s="1"/>
  <c r="AM22" i="43"/>
  <c r="BJ22" i="43" s="1"/>
  <c r="I30" i="43"/>
  <c r="BD30" i="43" s="1"/>
  <c r="N18" i="14"/>
  <c r="AM11" i="14"/>
  <c r="AR24" i="14"/>
  <c r="AC23" i="14"/>
  <c r="S14" i="14"/>
  <c r="AM31" i="43"/>
  <c r="BJ31" i="43" s="1"/>
  <c r="AC14" i="14"/>
  <c r="I26" i="14"/>
  <c r="S18" i="43"/>
  <c r="BF18" i="43" s="1"/>
  <c r="AC27" i="43"/>
  <c r="BH27" i="43" s="1"/>
  <c r="I27" i="43"/>
  <c r="BD27" i="43" s="1"/>
  <c r="AM14" i="43"/>
  <c r="BJ14" i="43" s="1"/>
  <c r="S42" i="43"/>
  <c r="BF42" i="43" s="1"/>
  <c r="AW16" i="43"/>
  <c r="BL16" i="43" s="1"/>
  <c r="AR22" i="43"/>
  <c r="AR19" i="43"/>
  <c r="BK19" i="43" s="1"/>
  <c r="AM20" i="43"/>
  <c r="BJ20" i="43" s="1"/>
  <c r="S13" i="43"/>
  <c r="BF13" i="43" s="1"/>
  <c r="AW11" i="43"/>
  <c r="BL11" i="43" s="1"/>
  <c r="AM25" i="43"/>
  <c r="BJ25" i="43" s="1"/>
  <c r="I11" i="14"/>
  <c r="I12" i="14"/>
  <c r="N18" i="43"/>
  <c r="BE18" i="43" s="1"/>
  <c r="Y30" i="35"/>
  <c r="Y37" i="36"/>
  <c r="Y37" i="39"/>
  <c r="Y19" i="41"/>
  <c r="Y26" i="42"/>
  <c r="Y34" i="42"/>
  <c r="S35" i="43"/>
  <c r="BF35" i="43" s="1"/>
  <c r="I33" i="43"/>
  <c r="BD33" i="43" s="1"/>
  <c r="AR12" i="43"/>
  <c r="BK12" i="43" s="1"/>
  <c r="Y37" i="35"/>
  <c r="Y45" i="35"/>
  <c r="Y20" i="36"/>
  <c r="Y29" i="36"/>
  <c r="Y20" i="39"/>
  <c r="Y28" i="39"/>
  <c r="Y32" i="41"/>
  <c r="Y19" i="39"/>
  <c r="Y35" i="38"/>
  <c r="S24" i="43"/>
  <c r="BF24" i="43" s="1"/>
  <c r="I21" i="43"/>
  <c r="BD21" i="43" s="1"/>
  <c r="X15" i="43"/>
  <c r="BG15" i="43" s="1"/>
  <c r="Y23" i="39"/>
  <c r="Y16" i="40"/>
  <c r="Y32" i="40"/>
  <c r="AC35" i="14"/>
  <c r="AM18" i="14"/>
  <c r="AW17" i="14"/>
  <c r="X17" i="14"/>
  <c r="AW35" i="43"/>
  <c r="BL35" i="43" s="1"/>
  <c r="X35" i="43"/>
  <c r="BG35" i="43" s="1"/>
  <c r="X12" i="43"/>
  <c r="BG12" i="43" s="1"/>
  <c r="Z53" i="44"/>
  <c r="AM33" i="43"/>
  <c r="BJ33" i="43" s="1"/>
  <c r="S11" i="43"/>
  <c r="BF11" i="43" s="1"/>
  <c r="AR11" i="43"/>
  <c r="BK11" i="43" s="1"/>
  <c r="AC36" i="43"/>
  <c r="BH36" i="43" s="1"/>
  <c r="AC32" i="43"/>
  <c r="BH32" i="43" s="1"/>
  <c r="S30" i="43"/>
  <c r="BF30" i="43" s="1"/>
  <c r="N29" i="43"/>
  <c r="BE29" i="43" s="1"/>
  <c r="I33" i="14"/>
  <c r="X13" i="14"/>
  <c r="N37" i="43"/>
  <c r="BE37" i="43" s="1"/>
  <c r="I36" i="43"/>
  <c r="BD36" i="43" s="1"/>
  <c r="I32" i="43"/>
  <c r="BD32" i="43" s="1"/>
  <c r="AM29" i="43"/>
  <c r="BJ29" i="43" s="1"/>
  <c r="AW41" i="43"/>
  <c r="BL41" i="43" s="1"/>
  <c r="AR39" i="43"/>
  <c r="BK39" i="43" s="1"/>
  <c r="AM36" i="14"/>
  <c r="X35" i="14"/>
  <c r="AM24" i="14"/>
  <c r="AC23" i="43"/>
  <c r="BH23" i="43" s="1"/>
  <c r="X21" i="43"/>
  <c r="BG21" i="43" s="1"/>
  <c r="AC12" i="43"/>
  <c r="BH12" i="43" s="1"/>
  <c r="I12" i="43"/>
  <c r="BD12" i="43" s="1"/>
  <c r="AW27" i="43"/>
  <c r="BL27" i="43" s="1"/>
  <c r="S26" i="43"/>
  <c r="BF26" i="43" s="1"/>
  <c r="N25" i="43"/>
  <c r="BE25" i="43" s="1"/>
  <c r="AC24" i="43"/>
  <c r="BH24" i="43" s="1"/>
  <c r="AW23" i="43"/>
  <c r="BL23" i="43" s="1"/>
  <c r="AC16" i="14"/>
  <c r="I13" i="43"/>
  <c r="BD13" i="43" s="1"/>
  <c r="I28" i="43"/>
  <c r="BD28" i="43" s="1"/>
  <c r="X27" i="43"/>
  <c r="BG27" i="43" s="1"/>
  <c r="AR26" i="43"/>
  <c r="BK26" i="43" s="1"/>
  <c r="X23" i="43"/>
  <c r="BG23" i="43" s="1"/>
  <c r="AR21" i="43"/>
  <c r="BK21" i="43" s="1"/>
  <c r="AR35" i="43"/>
  <c r="BK35" i="43" s="1"/>
  <c r="N34" i="43"/>
  <c r="BE34" i="43" s="1"/>
  <c r="N40" i="14"/>
  <c r="N36" i="14"/>
  <c r="N16" i="14"/>
  <c r="X26" i="14"/>
  <c r="AW24" i="14"/>
  <c r="X42" i="43"/>
  <c r="BG42" i="43" s="1"/>
  <c r="S31" i="43"/>
  <c r="BF31" i="43" s="1"/>
  <c r="AM30" i="43"/>
  <c r="BJ30" i="43" s="1"/>
  <c r="I29" i="43"/>
  <c r="BD29" i="43" s="1"/>
  <c r="AW18" i="43"/>
  <c r="BL18" i="43" s="1"/>
  <c r="X18" i="43"/>
  <c r="BG18" i="43" s="1"/>
  <c r="AR17" i="43"/>
  <c r="BK17" i="43" s="1"/>
  <c r="S17" i="43"/>
  <c r="BF17" i="43" s="1"/>
  <c r="AR16" i="43"/>
  <c r="BK16" i="43" s="1"/>
  <c r="N15" i="43"/>
  <c r="BE15" i="43" s="1"/>
  <c r="AC14" i="43"/>
  <c r="BH14" i="43" s="1"/>
  <c r="AM21" i="14"/>
  <c r="X18" i="14"/>
  <c r="S41" i="43"/>
  <c r="BF41" i="43" s="1"/>
  <c r="AR36" i="43"/>
  <c r="BK36" i="43" s="1"/>
  <c r="N26" i="43"/>
  <c r="BE26" i="43" s="1"/>
  <c r="AC25" i="43"/>
  <c r="BH25" i="43" s="1"/>
  <c r="AW24" i="43"/>
  <c r="BL24" i="43" s="1"/>
  <c r="S23" i="43"/>
  <c r="BF23" i="43" s="1"/>
  <c r="S22" i="43"/>
  <c r="BF22" i="43" s="1"/>
  <c r="AM21" i="43"/>
  <c r="BJ21" i="43" s="1"/>
  <c r="AC20" i="43"/>
  <c r="BH20" i="43" s="1"/>
  <c r="I19" i="14"/>
  <c r="N31" i="14"/>
  <c r="N15" i="14"/>
  <c r="S40" i="14"/>
  <c r="AR30" i="14"/>
  <c r="X12" i="14"/>
  <c r="AW29" i="43"/>
  <c r="BL29" i="43" s="1"/>
  <c r="AW11" i="14"/>
  <c r="AC21" i="14"/>
  <c r="AR20" i="14"/>
  <c r="AC19" i="14"/>
  <c r="AR18" i="14"/>
  <c r="S18" i="14"/>
  <c r="AR16" i="14"/>
  <c r="S37" i="43"/>
  <c r="BF37" i="43" s="1"/>
  <c r="AM36" i="43"/>
  <c r="BJ36" i="43" s="1"/>
  <c r="N36" i="43"/>
  <c r="BE36" i="43" s="1"/>
  <c r="S28" i="43"/>
  <c r="BF28" i="43" s="1"/>
  <c r="I26" i="43"/>
  <c r="BD26" i="43" s="1"/>
  <c r="X28" i="14"/>
  <c r="AM25" i="14"/>
  <c r="X24" i="14"/>
  <c r="AW20" i="14"/>
  <c r="AM35" i="43"/>
  <c r="BJ35" i="43" s="1"/>
  <c r="N39" i="14"/>
  <c r="N27" i="14"/>
  <c r="N19" i="14"/>
  <c r="S42" i="14"/>
  <c r="AR40" i="14"/>
  <c r="S38" i="14"/>
  <c r="S36" i="14"/>
  <c r="AR32" i="14"/>
  <c r="S30" i="14"/>
  <c r="N31" i="43"/>
  <c r="BE31" i="43" s="1"/>
  <c r="AM34" i="14"/>
  <c r="AW33" i="14"/>
  <c r="X33" i="14"/>
  <c r="AM32" i="14"/>
  <c r="AW31" i="14"/>
  <c r="X31" i="14"/>
  <c r="AM30" i="14"/>
  <c r="AM28" i="14"/>
  <c r="AC40" i="43"/>
  <c r="BH40" i="43" s="1"/>
  <c r="I40" i="43"/>
  <c r="BD40" i="43" s="1"/>
  <c r="AW39" i="43"/>
  <c r="BL39" i="43" s="1"/>
  <c r="X39" i="43"/>
  <c r="BG39" i="43" s="1"/>
  <c r="X30" i="43"/>
  <c r="BG30" i="43" s="1"/>
  <c r="AM28" i="43"/>
  <c r="BJ28" i="43" s="1"/>
  <c r="N35" i="14"/>
  <c r="N23" i="14"/>
  <c r="AC41" i="14"/>
  <c r="AC39" i="14"/>
  <c r="AR36" i="14"/>
  <c r="AC33" i="14"/>
  <c r="AC31" i="14"/>
  <c r="X38" i="43"/>
  <c r="BG38" i="43" s="1"/>
  <c r="AR28" i="43"/>
  <c r="BK28" i="43" s="1"/>
  <c r="S37" i="14"/>
  <c r="AR35" i="14"/>
  <c r="S33" i="14"/>
  <c r="AC26" i="14"/>
  <c r="S25" i="14"/>
  <c r="AC22" i="14"/>
  <c r="AC41" i="43"/>
  <c r="BH41" i="43" s="1"/>
  <c r="S39" i="43"/>
  <c r="BF39" i="43" s="1"/>
  <c r="AM38" i="43"/>
  <c r="BJ38" i="43" s="1"/>
  <c r="N33" i="43"/>
  <c r="BE33" i="43" s="1"/>
  <c r="AC28" i="43"/>
  <c r="BH28" i="43" s="1"/>
  <c r="AC18" i="43"/>
  <c r="BH18" i="43" s="1"/>
  <c r="S15" i="43"/>
  <c r="BF15" i="43" s="1"/>
  <c r="AM13" i="43"/>
  <c r="BJ13" i="43" s="1"/>
  <c r="Y42" i="42"/>
  <c r="S39" i="14"/>
  <c r="AC36" i="14"/>
  <c r="X27" i="14"/>
  <c r="X23" i="14"/>
  <c r="AR14" i="14"/>
  <c r="Y28" i="41"/>
  <c r="Y23" i="42"/>
  <c r="AW19" i="43"/>
  <c r="BL19" i="43" s="1"/>
  <c r="Y27" i="39"/>
  <c r="Y31" i="40"/>
  <c r="Y27" i="41"/>
  <c r="X33" i="43"/>
  <c r="BG33" i="43" s="1"/>
  <c r="S32" i="43"/>
  <c r="BF32" i="43" s="1"/>
  <c r="X19" i="43"/>
  <c r="BG19" i="43" s="1"/>
  <c r="AR18" i="43"/>
  <c r="BK18" i="43" s="1"/>
  <c r="AM17" i="43"/>
  <c r="BJ17" i="43" s="1"/>
  <c r="AC15" i="43"/>
  <c r="BH15" i="43" s="1"/>
  <c r="AW14" i="43"/>
  <c r="BL14" i="43" s="1"/>
  <c r="Y19" i="36"/>
  <c r="Y28" i="36"/>
  <c r="Y30" i="38"/>
  <c r="Y42" i="39"/>
  <c r="Y43" i="39"/>
  <c r="Y22" i="40"/>
  <c r="Y37" i="40"/>
  <c r="Y45" i="40"/>
  <c r="Y21" i="42"/>
  <c r="AC11" i="43"/>
  <c r="BH11" i="43" s="1"/>
  <c r="AW40" i="43"/>
  <c r="BL40" i="43" s="1"/>
  <c r="AR38" i="43"/>
  <c r="BK38" i="43" s="1"/>
  <c r="S38" i="43"/>
  <c r="BF38" i="43" s="1"/>
  <c r="I35" i="43"/>
  <c r="BD35" i="43" s="1"/>
  <c r="AW34" i="43"/>
  <c r="BL34" i="43" s="1"/>
  <c r="X34" i="43"/>
  <c r="BG34" i="43" s="1"/>
  <c r="AR33" i="43"/>
  <c r="BK33" i="43" s="1"/>
  <c r="AW27" i="14"/>
  <c r="AM22" i="14"/>
  <c r="Y35" i="41"/>
  <c r="Y31" i="42"/>
  <c r="S12" i="43"/>
  <c r="BF12" i="43" s="1"/>
  <c r="Y44" i="39"/>
  <c r="Y43" i="41"/>
  <c r="Y29" i="42"/>
  <c r="Y18" i="36"/>
  <c r="Y27" i="36"/>
  <c r="Y36" i="36"/>
  <c r="Y45" i="36"/>
  <c r="Y41" i="37"/>
  <c r="Y21" i="38"/>
  <c r="Y29" i="38"/>
  <c r="Y37" i="38"/>
  <c r="Y45" i="38"/>
  <c r="Y16" i="39"/>
  <c r="Y25" i="39"/>
  <c r="Y27" i="35"/>
  <c r="Y35" i="35"/>
  <c r="Y33" i="42"/>
  <c r="S35" i="14"/>
  <c r="AM26" i="14"/>
  <c r="X25" i="14"/>
  <c r="AW23" i="14"/>
  <c r="AC15" i="14"/>
  <c r="AW13" i="43"/>
  <c r="BL13" i="43" s="1"/>
  <c r="Y26" i="39"/>
  <c r="Y18" i="41"/>
  <c r="I15" i="43"/>
  <c r="BD15" i="43" s="1"/>
  <c r="X14" i="43"/>
  <c r="BG14" i="43" s="1"/>
  <c r="Y21" i="35"/>
  <c r="Y29" i="35"/>
  <c r="Y38" i="35"/>
  <c r="Y17" i="36"/>
  <c r="Y35" i="36"/>
  <c r="Y23" i="37"/>
  <c r="Y32" i="37"/>
  <c r="Y39" i="37"/>
  <c r="Y40" i="37"/>
  <c r="Y20" i="38"/>
  <c r="Y27" i="38"/>
  <c r="Y44" i="38"/>
  <c r="Y35" i="40"/>
  <c r="I25" i="14"/>
  <c r="I17" i="14"/>
  <c r="N21" i="14"/>
  <c r="AM42" i="14"/>
  <c r="AW41" i="14"/>
  <c r="X41" i="14"/>
  <c r="AM40" i="14"/>
  <c r="X39" i="14"/>
  <c r="AW37" i="14"/>
  <c r="X37" i="14"/>
  <c r="AW35" i="14"/>
  <c r="X29" i="14"/>
  <c r="AC27" i="14"/>
  <c r="AR22" i="14"/>
  <c r="S22" i="14"/>
  <c r="AM15" i="14"/>
  <c r="AW14" i="14"/>
  <c r="Y15" i="36"/>
  <c r="Y37" i="37"/>
  <c r="Y38" i="37"/>
  <c r="Y17" i="38"/>
  <c r="Y32" i="38"/>
  <c r="Y42" i="38"/>
  <c r="Y22" i="39"/>
  <c r="Y18" i="40"/>
  <c r="Y19" i="40"/>
  <c r="Y27" i="40"/>
  <c r="Y36" i="40"/>
  <c r="Y44" i="40"/>
  <c r="Y15" i="41"/>
  <c r="Y20" i="42"/>
  <c r="Y46" i="42"/>
  <c r="I34" i="14"/>
  <c r="I30" i="14"/>
  <c r="S31" i="14"/>
  <c r="X21" i="14"/>
  <c r="AM20" i="14"/>
  <c r="AR12" i="14"/>
  <c r="S12" i="14"/>
  <c r="AM11" i="43"/>
  <c r="BJ11" i="43" s="1"/>
  <c r="AR40" i="43"/>
  <c r="BK40" i="43" s="1"/>
  <c r="S40" i="43"/>
  <c r="BF40" i="43" s="1"/>
  <c r="AM39" i="43"/>
  <c r="BJ39" i="43" s="1"/>
  <c r="I37" i="43"/>
  <c r="BD37" i="43" s="1"/>
  <c r="AW36" i="43"/>
  <c r="BL36" i="43" s="1"/>
  <c r="X31" i="43"/>
  <c r="BG31" i="43" s="1"/>
  <c r="AR30" i="43"/>
  <c r="BK30" i="43" s="1"/>
  <c r="X25" i="43"/>
  <c r="BG25" i="43" s="1"/>
  <c r="N23" i="43"/>
  <c r="BE23" i="43" s="1"/>
  <c r="X20" i="43"/>
  <c r="BG20" i="43" s="1"/>
  <c r="Y33" i="35"/>
  <c r="Y43" i="35"/>
  <c r="Y32" i="36"/>
  <c r="Y41" i="36"/>
  <c r="Y41" i="38"/>
  <c r="Y26" i="40"/>
  <c r="Y34" i="40"/>
  <c r="Y43" i="40"/>
  <c r="Y37" i="42"/>
  <c r="Y45" i="42"/>
  <c r="AW26" i="43"/>
  <c r="BL26" i="43" s="1"/>
  <c r="X26" i="43"/>
  <c r="BG26" i="43" s="1"/>
  <c r="AR25" i="43"/>
  <c r="BK25" i="43" s="1"/>
  <c r="AC17" i="43"/>
  <c r="BH17" i="43" s="1"/>
  <c r="AC16" i="43"/>
  <c r="BH16" i="43" s="1"/>
  <c r="I16" i="43"/>
  <c r="BD16" i="43" s="1"/>
  <c r="AW15" i="43"/>
  <c r="BL15" i="43" s="1"/>
  <c r="AR14" i="43"/>
  <c r="BK14" i="43" s="1"/>
  <c r="Y22" i="36"/>
  <c r="Y31" i="36"/>
  <c r="Y26" i="37"/>
  <c r="Y34" i="37"/>
  <c r="Y42" i="37"/>
  <c r="Y24" i="38"/>
  <c r="Y40" i="38"/>
  <c r="Y29" i="39"/>
  <c r="Y38" i="39"/>
  <c r="Y46" i="39"/>
  <c r="Y33" i="40"/>
  <c r="Y42" i="40"/>
  <c r="Y39" i="41"/>
  <c r="I37" i="14"/>
  <c r="I18" i="14"/>
  <c r="S11" i="14"/>
  <c r="N35" i="43"/>
  <c r="BE35" i="43" s="1"/>
  <c r="AW33" i="43"/>
  <c r="BL33" i="43" s="1"/>
  <c r="AC33" i="43"/>
  <c r="BH33" i="43" s="1"/>
  <c r="AM24" i="43"/>
  <c r="BJ24" i="43" s="1"/>
  <c r="I23" i="43"/>
  <c r="BD23" i="43" s="1"/>
  <c r="AW22" i="43"/>
  <c r="BL22" i="43" s="1"/>
  <c r="AC22" i="43"/>
  <c r="BH22" i="43" s="1"/>
  <c r="S20" i="43"/>
  <c r="BF20" i="43" s="1"/>
  <c r="I40" i="14"/>
  <c r="AW42" i="14"/>
  <c r="AW38" i="14"/>
  <c r="AW36" i="14"/>
  <c r="X36" i="14"/>
  <c r="AM35" i="14"/>
  <c r="AW34" i="14"/>
  <c r="S27" i="14"/>
  <c r="AR25" i="14"/>
  <c r="AC24" i="14"/>
  <c r="AM16" i="14"/>
  <c r="AW15" i="14"/>
  <c r="AM14" i="14"/>
  <c r="AC42" i="43"/>
  <c r="BH42" i="43" s="1"/>
  <c r="AM41" i="43"/>
  <c r="BJ41" i="43" s="1"/>
  <c r="N41" i="43"/>
  <c r="BE41" i="43" s="1"/>
  <c r="AM40" i="43"/>
  <c r="BJ40" i="43" s="1"/>
  <c r="AC38" i="43"/>
  <c r="BH38" i="43" s="1"/>
  <c r="I38" i="43"/>
  <c r="BD38" i="43" s="1"/>
  <c r="AW37" i="43"/>
  <c r="BL37" i="43" s="1"/>
  <c r="AR34" i="43"/>
  <c r="BK34" i="43" s="1"/>
  <c r="S34" i="43"/>
  <c r="BF34" i="43" s="1"/>
  <c r="AM26" i="43"/>
  <c r="BJ26" i="43" s="1"/>
  <c r="I24" i="43"/>
  <c r="BD24" i="43" s="1"/>
  <c r="N13" i="43"/>
  <c r="BE13" i="43" s="1"/>
  <c r="AM33" i="14"/>
  <c r="AM31" i="14"/>
  <c r="AW28" i="14"/>
  <c r="AR17" i="14"/>
  <c r="AM12" i="14"/>
  <c r="I39" i="43"/>
  <c r="BD39" i="43" s="1"/>
  <c r="AW38" i="43"/>
  <c r="BL38" i="43" s="1"/>
  <c r="AM34" i="43"/>
  <c r="BJ34" i="43" s="1"/>
  <c r="AR27" i="43"/>
  <c r="BK27" i="43" s="1"/>
  <c r="N20" i="43"/>
  <c r="BE20" i="43" s="1"/>
  <c r="AM19" i="43"/>
  <c r="BJ19" i="43" s="1"/>
  <c r="I18" i="43"/>
  <c r="BD18" i="43" s="1"/>
  <c r="S15" i="14"/>
  <c r="AR37" i="43"/>
  <c r="BK37" i="43" s="1"/>
  <c r="S29" i="43"/>
  <c r="BF29" i="43" s="1"/>
  <c r="N27" i="43"/>
  <c r="BE27" i="43" s="1"/>
  <c r="AW25" i="43"/>
  <c r="BL25" i="43" s="1"/>
  <c r="N21" i="43"/>
  <c r="BE21" i="43" s="1"/>
  <c r="AM15" i="43"/>
  <c r="BJ15" i="43" s="1"/>
  <c r="I14" i="43"/>
  <c r="BD14" i="43" s="1"/>
  <c r="Q53" i="44"/>
  <c r="BC11" i="43"/>
  <c r="AW42" i="43"/>
  <c r="BL42" i="43" s="1"/>
  <c r="I42" i="43"/>
  <c r="BD42" i="43" s="1"/>
  <c r="N40" i="43"/>
  <c r="BE40" i="43" s="1"/>
  <c r="X37" i="43"/>
  <c r="BG37" i="43" s="1"/>
  <c r="AC35" i="43"/>
  <c r="BH35" i="43" s="1"/>
  <c r="S33" i="43"/>
  <c r="BF33" i="43" s="1"/>
  <c r="AR32" i="43"/>
  <c r="BK32" i="43" s="1"/>
  <c r="AW31" i="43"/>
  <c r="BL31" i="43" s="1"/>
  <c r="I31" i="43"/>
  <c r="BD31" i="43" s="1"/>
  <c r="AW30" i="43"/>
  <c r="BL30" i="43" s="1"/>
  <c r="AC30" i="43"/>
  <c r="BH30" i="43" s="1"/>
  <c r="N28" i="43"/>
  <c r="BE28" i="43" s="1"/>
  <c r="AM27" i="43"/>
  <c r="BJ27" i="43" s="1"/>
  <c r="S25" i="43"/>
  <c r="BF25" i="43" s="1"/>
  <c r="AR24" i="43"/>
  <c r="BK24" i="43" s="1"/>
  <c r="X22" i="43"/>
  <c r="BG22" i="43" s="1"/>
  <c r="AW21" i="43"/>
  <c r="BL21" i="43" s="1"/>
  <c r="I20" i="43"/>
  <c r="BD20" i="43" s="1"/>
  <c r="AC19" i="43"/>
  <c r="BH19" i="43" s="1"/>
  <c r="I19" i="43"/>
  <c r="BD19" i="43" s="1"/>
  <c r="N17" i="43"/>
  <c r="BE17" i="43" s="1"/>
  <c r="AM16" i="43"/>
  <c r="BJ16" i="43" s="1"/>
  <c r="N16" i="43"/>
  <c r="BE16" i="43" s="1"/>
  <c r="S14" i="43"/>
  <c r="BF14" i="43" s="1"/>
  <c r="AR13" i="43"/>
  <c r="BK13" i="43" s="1"/>
  <c r="AR42" i="43"/>
  <c r="BK42" i="43" s="1"/>
  <c r="X36" i="43"/>
  <c r="BG36" i="43" s="1"/>
  <c r="AC34" i="43"/>
  <c r="BH34" i="43" s="1"/>
  <c r="X29" i="43"/>
  <c r="BG29" i="43" s="1"/>
  <c r="AC26" i="43"/>
  <c r="BH26" i="43" s="1"/>
  <c r="N24" i="43"/>
  <c r="BE24" i="43" s="1"/>
  <c r="AM23" i="43"/>
  <c r="BJ23" i="43" s="1"/>
  <c r="S21" i="43"/>
  <c r="BF21" i="43" s="1"/>
  <c r="AR20" i="43"/>
  <c r="BK20" i="43" s="1"/>
  <c r="AW17" i="43"/>
  <c r="BL17" i="43" s="1"/>
  <c r="AM12" i="43"/>
  <c r="BJ12" i="43" s="1"/>
  <c r="X41" i="43"/>
  <c r="BG41" i="43" s="1"/>
  <c r="AC39" i="43"/>
  <c r="BH39" i="43" s="1"/>
  <c r="N39" i="43"/>
  <c r="BE39" i="43" s="1"/>
  <c r="S36" i="43"/>
  <c r="BF36" i="43" s="1"/>
  <c r="I34" i="43"/>
  <c r="BD34" i="43" s="1"/>
  <c r="N32" i="43"/>
  <c r="BE32" i="43" s="1"/>
  <c r="AR29" i="43"/>
  <c r="BK29" i="43" s="1"/>
  <c r="X17" i="43"/>
  <c r="BG17" i="43" s="1"/>
  <c r="N12" i="43"/>
  <c r="BE12" i="43" s="1"/>
  <c r="AW32" i="43"/>
  <c r="BL32" i="43" s="1"/>
  <c r="AC31" i="43"/>
  <c r="BH31" i="43" s="1"/>
  <c r="I22" i="43"/>
  <c r="BD22" i="43" s="1"/>
  <c r="N19" i="43"/>
  <c r="BE19" i="43" s="1"/>
  <c r="S16" i="43"/>
  <c r="BF16" i="43" s="1"/>
  <c r="X13" i="43"/>
  <c r="BG13" i="43" s="1"/>
  <c r="N42" i="43"/>
  <c r="BE42" i="43" s="1"/>
  <c r="X32" i="43"/>
  <c r="BG32" i="43" s="1"/>
  <c r="I42" i="14"/>
  <c r="I22" i="14"/>
  <c r="X42" i="14"/>
  <c r="AR41" i="14"/>
  <c r="AM38" i="14"/>
  <c r="S34" i="14"/>
  <c r="X32" i="14"/>
  <c r="AW29" i="14"/>
  <c r="S26" i="14"/>
  <c r="AC25" i="14"/>
  <c r="AW22" i="14"/>
  <c r="AW19" i="14"/>
  <c r="X14" i="14"/>
  <c r="AM13" i="14"/>
  <c r="AR42" i="14"/>
  <c r="AW25" i="14"/>
  <c r="X19" i="14"/>
  <c r="S32" i="14"/>
  <c r="AC20" i="14"/>
  <c r="X15" i="14"/>
  <c r="AM39" i="14"/>
  <c r="AR37" i="14"/>
  <c r="AC28" i="14"/>
  <c r="I32" i="14"/>
  <c r="X38" i="14"/>
  <c r="AR15" i="14"/>
  <c r="AW13" i="14"/>
  <c r="AM27" i="14"/>
  <c r="N11" i="14"/>
  <c r="AW39" i="14"/>
  <c r="AC29" i="14"/>
  <c r="AR28" i="14"/>
  <c r="S20" i="14"/>
  <c r="AM17" i="14"/>
  <c r="AW16" i="14"/>
  <c r="AR13" i="14"/>
  <c r="AC53" i="44"/>
  <c r="N53" i="44"/>
  <c r="W53" i="44"/>
  <c r="AC37" i="43"/>
  <c r="BH37" i="43" s="1"/>
  <c r="N30" i="43"/>
  <c r="BE30" i="43" s="1"/>
  <c r="S27" i="43"/>
  <c r="BF27" i="43" s="1"/>
  <c r="X24" i="43"/>
  <c r="BG24" i="43" s="1"/>
  <c r="AC21" i="43"/>
  <c r="BH21" i="43" s="1"/>
  <c r="AM18" i="43"/>
  <c r="BJ18" i="43" s="1"/>
  <c r="AR15" i="43"/>
  <c r="BK15" i="43" s="1"/>
  <c r="AW12" i="43"/>
  <c r="BL12" i="43" s="1"/>
  <c r="AC29" i="43"/>
  <c r="BH29" i="43" s="1"/>
  <c r="AR23" i="43"/>
  <c r="BK23" i="43" s="1"/>
  <c r="AW20" i="43"/>
  <c r="BL20" i="43" s="1"/>
  <c r="I41" i="43"/>
  <c r="BD41" i="43" s="1"/>
  <c r="AR31" i="43"/>
  <c r="BK31" i="43" s="1"/>
  <c r="AW28" i="43"/>
  <c r="BL28" i="43" s="1"/>
  <c r="I17" i="43"/>
  <c r="BD17" i="43" s="1"/>
  <c r="N14" i="43"/>
  <c r="BE14" i="43" s="1"/>
  <c r="AM42" i="43"/>
  <c r="BJ42" i="43" s="1"/>
  <c r="X40" i="43"/>
  <c r="BG40" i="43" s="1"/>
  <c r="N38" i="43"/>
  <c r="BE38" i="43" s="1"/>
  <c r="I25" i="43"/>
  <c r="BD25" i="43" s="1"/>
  <c r="N22" i="43"/>
  <c r="BE22" i="43" s="1"/>
  <c r="S19" i="43"/>
  <c r="BF19" i="43" s="1"/>
  <c r="X16" i="43"/>
  <c r="BG16" i="43" s="1"/>
  <c r="AC13" i="43"/>
  <c r="BH13" i="43" s="1"/>
  <c r="N11" i="43"/>
  <c r="BE11" i="43" s="1"/>
  <c r="BK22" i="43"/>
  <c r="I39" i="14"/>
  <c r="I24" i="14"/>
  <c r="N33" i="14"/>
  <c r="AM41" i="14"/>
  <c r="AR38" i="14"/>
  <c r="X34" i="14"/>
  <c r="AR33" i="14"/>
  <c r="AW30" i="14"/>
  <c r="S28" i="14"/>
  <c r="AM23" i="14"/>
  <c r="S23" i="14"/>
  <c r="X20" i="14"/>
  <c r="AC17" i="14"/>
  <c r="AW12" i="14"/>
  <c r="AC12" i="14"/>
  <c r="I31" i="14"/>
  <c r="I27" i="14"/>
  <c r="N29" i="14"/>
  <c r="X11" i="14"/>
  <c r="AW40" i="14"/>
  <c r="AC40" i="14"/>
  <c r="AR39" i="14"/>
  <c r="AM37" i="14"/>
  <c r="AR34" i="14"/>
  <c r="X30" i="14"/>
  <c r="AR29" i="14"/>
  <c r="S29" i="14"/>
  <c r="AW26" i="14"/>
  <c r="S24" i="14"/>
  <c r="AM19" i="14"/>
  <c r="S19" i="14"/>
  <c r="AC18" i="14"/>
  <c r="X16" i="14"/>
  <c r="AC13" i="14"/>
  <c r="I15" i="14"/>
  <c r="N28" i="14"/>
  <c r="AC42" i="14"/>
  <c r="X40" i="14"/>
  <c r="AC37" i="14"/>
  <c r="AW32" i="14"/>
  <c r="AC32" i="14"/>
  <c r="AR31" i="14"/>
  <c r="AM29" i="14"/>
  <c r="AR26" i="14"/>
  <c r="X22" i="14"/>
  <c r="AR21" i="14"/>
  <c r="S21" i="14"/>
  <c r="AW18" i="14"/>
  <c r="S16" i="14"/>
  <c r="I29" i="14"/>
  <c r="AC38" i="14"/>
  <c r="AR27" i="14"/>
  <c r="S17" i="14"/>
  <c r="I36" i="14"/>
  <c r="N42" i="14"/>
  <c r="N38" i="14"/>
  <c r="N34" i="14"/>
  <c r="AC34" i="14"/>
  <c r="AR23" i="14"/>
  <c r="S13" i="14"/>
  <c r="N30" i="14"/>
  <c r="S41" i="14"/>
  <c r="AC30" i="14"/>
  <c r="AR19" i="14"/>
  <c r="I38" i="14"/>
  <c r="I20" i="14"/>
  <c r="I13" i="14"/>
  <c r="N32" i="14"/>
  <c r="N25" i="14"/>
  <c r="N14" i="14"/>
  <c r="N24" i="14"/>
  <c r="N17" i="14"/>
  <c r="I41" i="14"/>
  <c r="I23" i="14"/>
  <c r="I16" i="14"/>
  <c r="N20" i="14"/>
  <c r="N13" i="14"/>
  <c r="AR11" i="14"/>
  <c r="N41" i="14"/>
  <c r="AC11" i="14"/>
  <c r="N37" i="14"/>
  <c r="N26" i="14"/>
  <c r="N12" i="14"/>
  <c r="I28" i="14"/>
  <c r="I21" i="14"/>
  <c r="I14" i="14"/>
  <c r="N22" i="14"/>
  <c r="R51" i="38"/>
  <c r="Y44" i="35"/>
  <c r="Y22" i="35"/>
  <c r="Y32" i="35"/>
  <c r="Y46" i="35"/>
  <c r="Y17" i="35"/>
  <c r="Y20" i="35"/>
  <c r="Y31" i="35"/>
  <c r="Y42" i="35"/>
  <c r="Y18" i="35"/>
  <c r="Y41" i="35"/>
  <c r="X51" i="35"/>
  <c r="Y25" i="35"/>
  <c r="Y28" i="35"/>
  <c r="Y16" i="35"/>
  <c r="Y26" i="35"/>
  <c r="Y39" i="35"/>
  <c r="Y14" i="35"/>
  <c r="Y24" i="35"/>
  <c r="Y34" i="35"/>
  <c r="Y36" i="35"/>
  <c r="Y14" i="36"/>
  <c r="Y34" i="36"/>
  <c r="Y46" i="36"/>
  <c r="Y23" i="36"/>
  <c r="Y33" i="36"/>
  <c r="Y44" i="36"/>
  <c r="Y30" i="36"/>
  <c r="Y16" i="36"/>
  <c r="Y26" i="36"/>
  <c r="Y38" i="36"/>
  <c r="Y17" i="37"/>
  <c r="Y28" i="37"/>
  <c r="Y45" i="37"/>
  <c r="Y46" i="37"/>
  <c r="Y15" i="37"/>
  <c r="Y16" i="37"/>
  <c r="Y36" i="37"/>
  <c r="Y25" i="37"/>
  <c r="Y33" i="37"/>
  <c r="Y44" i="37"/>
  <c r="Y24" i="37"/>
  <c r="Y21" i="37"/>
  <c r="Y22" i="37"/>
  <c r="Y31" i="37"/>
  <c r="Y18" i="37"/>
  <c r="Y20" i="37"/>
  <c r="Y29" i="37"/>
  <c r="Y30" i="37"/>
  <c r="Y16" i="38"/>
  <c r="Y28" i="38"/>
  <c r="Y38" i="38"/>
  <c r="Y39" i="38"/>
  <c r="Y23" i="38"/>
  <c r="Y26" i="38"/>
  <c r="Y22" i="38"/>
  <c r="Y31" i="38"/>
  <c r="Y36" i="38"/>
  <c r="Y46" i="38"/>
  <c r="Y34" i="38"/>
  <c r="Y24" i="39"/>
  <c r="Y31" i="39"/>
  <c r="Y33" i="39"/>
  <c r="Y32" i="39"/>
  <c r="Y41" i="39"/>
  <c r="Y40" i="39"/>
  <c r="Y21" i="39"/>
  <c r="Y30" i="39"/>
  <c r="Y18" i="39"/>
  <c r="Y15" i="39"/>
  <c r="Y17" i="39"/>
  <c r="Y34" i="39"/>
  <c r="Y36" i="39"/>
  <c r="Y45" i="39"/>
  <c r="Y21" i="40"/>
  <c r="Y30" i="40"/>
  <c r="Y39" i="40"/>
  <c r="Y40" i="40"/>
  <c r="Y20" i="40"/>
  <c r="Y29" i="40"/>
  <c r="Y28" i="40"/>
  <c r="Y38" i="40"/>
  <c r="Y17" i="40"/>
  <c r="Y46" i="40"/>
  <c r="Y23" i="40"/>
  <c r="Y24" i="40"/>
  <c r="Y17" i="41"/>
  <c r="Y24" i="41"/>
  <c r="Y26" i="41"/>
  <c r="Y36" i="41"/>
  <c r="Y25" i="41"/>
  <c r="Y34" i="41"/>
  <c r="Y44" i="41"/>
  <c r="Y23" i="41"/>
  <c r="Y33" i="41"/>
  <c r="Y40" i="41"/>
  <c r="Y42" i="41"/>
  <c r="Y14" i="41"/>
  <c r="Y41" i="41"/>
  <c r="Y21" i="41"/>
  <c r="Y22" i="41"/>
  <c r="Y20" i="41"/>
  <c r="Y37" i="41"/>
  <c r="Y38" i="41"/>
  <c r="Y19" i="42"/>
  <c r="Y28" i="42"/>
  <c r="Y30" i="42"/>
  <c r="Y41" i="42"/>
  <c r="Y40" i="42"/>
  <c r="Y16" i="42"/>
  <c r="Y27" i="42"/>
  <c r="Y39" i="42"/>
  <c r="Y15" i="42"/>
  <c r="Y24" i="42"/>
  <c r="Y25" i="42"/>
  <c r="Y36" i="42"/>
  <c r="Y38" i="42"/>
  <c r="Y17" i="42"/>
  <c r="Y35" i="42"/>
  <c r="Y22" i="42"/>
  <c r="Y32" i="42"/>
  <c r="X51" i="38"/>
  <c r="Y51" i="40"/>
  <c r="X51" i="42"/>
  <c r="AA51" i="36"/>
  <c r="X51" i="40"/>
  <c r="AB51" i="36"/>
  <c r="AA51" i="35"/>
  <c r="X51" i="36"/>
  <c r="M51" i="37"/>
  <c r="S51" i="41"/>
  <c r="X51" i="37"/>
  <c r="X51" i="41"/>
  <c r="AA51" i="42"/>
  <c r="AB51" i="35"/>
  <c r="X51" i="39"/>
  <c r="Y51" i="39"/>
  <c r="Y14" i="37"/>
  <c r="Y14" i="38"/>
  <c r="Y14" i="39"/>
  <c r="Y14" i="40"/>
  <c r="Y14" i="42"/>
  <c r="Y51" i="42"/>
  <c r="R51" i="42"/>
  <c r="L51" i="42"/>
  <c r="AB51" i="42"/>
  <c r="M51" i="42"/>
  <c r="U51" i="42"/>
  <c r="S51" i="42"/>
  <c r="V51" i="42"/>
  <c r="O51" i="42"/>
  <c r="P51" i="42"/>
  <c r="Y51" i="41"/>
  <c r="R51" i="41"/>
  <c r="AA51" i="41"/>
  <c r="L51" i="41"/>
  <c r="AB51" i="41"/>
  <c r="M51" i="41"/>
  <c r="U51" i="41"/>
  <c r="V51" i="41"/>
  <c r="O51" i="41"/>
  <c r="P51" i="41"/>
  <c r="R51" i="40"/>
  <c r="S51" i="40"/>
  <c r="AA51" i="40"/>
  <c r="L51" i="40"/>
  <c r="AB51" i="40"/>
  <c r="M51" i="40"/>
  <c r="U51" i="40"/>
  <c r="V51" i="40"/>
  <c r="O51" i="40"/>
  <c r="P51" i="40"/>
  <c r="R51" i="39"/>
  <c r="S51" i="39"/>
  <c r="AA51" i="39"/>
  <c r="L51" i="39"/>
  <c r="AB51" i="39"/>
  <c r="M51" i="39"/>
  <c r="U51" i="39"/>
  <c r="V51" i="39"/>
  <c r="O51" i="39"/>
  <c r="P51" i="39"/>
  <c r="S51" i="38"/>
  <c r="AA51" i="38"/>
  <c r="L51" i="38"/>
  <c r="AB51" i="38"/>
  <c r="Y51" i="38"/>
  <c r="M51" i="38"/>
  <c r="U51" i="38"/>
  <c r="V51" i="38"/>
  <c r="O51" i="38"/>
  <c r="P51" i="38"/>
  <c r="Y51" i="37"/>
  <c r="R51" i="37"/>
  <c r="S51" i="37"/>
  <c r="AA51" i="37"/>
  <c r="L51" i="37"/>
  <c r="AB51" i="37"/>
  <c r="U51" i="37"/>
  <c r="V51" i="37"/>
  <c r="O51" i="37"/>
  <c r="P51" i="37"/>
  <c r="Y51" i="36"/>
  <c r="R51" i="36"/>
  <c r="S51" i="36"/>
  <c r="L51" i="36"/>
  <c r="M51" i="36"/>
  <c r="U51" i="36"/>
  <c r="V51" i="36"/>
  <c r="O51" i="36"/>
  <c r="P51" i="36"/>
  <c r="Y51" i="35"/>
  <c r="R51" i="35"/>
  <c r="L51" i="35"/>
  <c r="M51" i="35"/>
  <c r="U51" i="35"/>
  <c r="S51" i="35"/>
  <c r="V51" i="35"/>
  <c r="O51" i="35"/>
  <c r="P51" i="35"/>
  <c r="BM42" i="43" l="1"/>
  <c r="AY42" i="43" s="1"/>
  <c r="BM27" i="43"/>
  <c r="AY27" i="43" s="1"/>
  <c r="BM33" i="43"/>
  <c r="AY33" i="43" s="1"/>
  <c r="BM39" i="43"/>
  <c r="AY39" i="43" s="1"/>
  <c r="BM32" i="43"/>
  <c r="AY32" i="43" s="1"/>
  <c r="BM25" i="43"/>
  <c r="AY25" i="43" s="1"/>
  <c r="BM36" i="43"/>
  <c r="AY36" i="43" s="1"/>
  <c r="BM30" i="43"/>
  <c r="AY30" i="43" s="1"/>
  <c r="BM18" i="43"/>
  <c r="AY18" i="43" s="1"/>
  <c r="BM12" i="43"/>
  <c r="AY12" i="43" s="1"/>
  <c r="BM37" i="43"/>
  <c r="AY37" i="43" s="1"/>
  <c r="BM21" i="43"/>
  <c r="AY21" i="43" s="1"/>
  <c r="BM35" i="43"/>
  <c r="AY35" i="43" s="1"/>
  <c r="BM38" i="43"/>
  <c r="AY38" i="43" s="1"/>
  <c r="BM28" i="43"/>
  <c r="AY28" i="43" s="1"/>
  <c r="BM11" i="43"/>
  <c r="AY11" i="43" s="1"/>
  <c r="BM20" i="43"/>
  <c r="AY20" i="43" s="1"/>
  <c r="BM13" i="43"/>
  <c r="AY13" i="43" s="1"/>
  <c r="BM24" i="43"/>
  <c r="AY24" i="43" s="1"/>
  <c r="BM22" i="43"/>
  <c r="AY22" i="43" s="1"/>
  <c r="BM34" i="43"/>
  <c r="AY34" i="43" s="1"/>
  <c r="BM14" i="43"/>
  <c r="AY14" i="43" s="1"/>
  <c r="BM17" i="43"/>
  <c r="AY17" i="43" s="1"/>
  <c r="BM31" i="43"/>
  <c r="AY31" i="43" s="1"/>
  <c r="BM15" i="43"/>
  <c r="AY15" i="43" s="1"/>
  <c r="AC51" i="35"/>
  <c r="BM23" i="43"/>
  <c r="AY23" i="43" s="1"/>
  <c r="BM16" i="43"/>
  <c r="AY16" i="43" s="1"/>
  <c r="BM19" i="43"/>
  <c r="AY19" i="43" s="1"/>
  <c r="BM41" i="43"/>
  <c r="AY41" i="43" s="1"/>
  <c r="BM40" i="43"/>
  <c r="AY40" i="43" s="1"/>
  <c r="BM26" i="43"/>
  <c r="AY26" i="43" s="1"/>
  <c r="BM29" i="43"/>
  <c r="AY29" i="43" s="1"/>
  <c r="AC51" i="36"/>
  <c r="B52" i="42"/>
  <c r="X53" i="42" s="1"/>
  <c r="N51" i="37"/>
  <c r="Z51" i="39"/>
  <c r="S50" i="43"/>
  <c r="S49" i="43"/>
  <c r="I49" i="43"/>
  <c r="X47" i="43"/>
  <c r="X49" i="43"/>
  <c r="X50" i="43"/>
  <c r="B52" i="36"/>
  <c r="X53" i="36" s="1"/>
  <c r="Z51" i="40"/>
  <c r="T51" i="41"/>
  <c r="B52" i="35"/>
  <c r="AA53" i="35" s="1"/>
  <c r="AC51" i="42"/>
  <c r="Q51" i="42"/>
  <c r="Z51" i="42"/>
  <c r="W51" i="42"/>
  <c r="T51" i="42"/>
  <c r="N51" i="42"/>
  <c r="W51" i="41"/>
  <c r="B52" i="41"/>
  <c r="AA53" i="41" s="1"/>
  <c r="Z51" i="41"/>
  <c r="N51" i="41"/>
  <c r="Q51" i="41"/>
  <c r="AC51" i="41"/>
  <c r="T51" i="40"/>
  <c r="N51" i="40"/>
  <c r="Q51" i="40"/>
  <c r="W51" i="40"/>
  <c r="B52" i="40"/>
  <c r="U53" i="40" s="1"/>
  <c r="AC51" i="40"/>
  <c r="Q51" i="39"/>
  <c r="W51" i="39"/>
  <c r="AC51" i="39"/>
  <c r="T51" i="39"/>
  <c r="B52" i="39"/>
  <c r="R53" i="39" s="1"/>
  <c r="N51" i="39"/>
  <c r="T51" i="38"/>
  <c r="B52" i="38"/>
  <c r="V53" i="38" s="1"/>
  <c r="AC51" i="38"/>
  <c r="N51" i="38"/>
  <c r="Q51" i="38"/>
  <c r="W51" i="38"/>
  <c r="Z51" i="38"/>
  <c r="Q51" i="37"/>
  <c r="W51" i="37"/>
  <c r="Z51" i="37"/>
  <c r="T51" i="37"/>
  <c r="B52" i="37"/>
  <c r="S53" i="37" s="1"/>
  <c r="AC51" i="37"/>
  <c r="Z51" i="36"/>
  <c r="T51" i="36"/>
  <c r="Q51" i="36"/>
  <c r="N51" i="36"/>
  <c r="W51" i="36"/>
  <c r="T51" i="35"/>
  <c r="Z51" i="35"/>
  <c r="N51" i="35"/>
  <c r="Q51" i="35"/>
  <c r="W51" i="35"/>
  <c r="AA53" i="42" l="1"/>
  <c r="U53" i="42"/>
  <c r="M53" i="42"/>
  <c r="AB53" i="42"/>
  <c r="R53" i="42"/>
  <c r="U53" i="36"/>
  <c r="Y53" i="42"/>
  <c r="Z53" i="42" s="1"/>
  <c r="L53" i="42"/>
  <c r="N53" i="42" s="1"/>
  <c r="S53" i="42"/>
  <c r="P53" i="42"/>
  <c r="L53" i="35"/>
  <c r="M53" i="41"/>
  <c r="V53" i="42"/>
  <c r="L53" i="36"/>
  <c r="AB53" i="37"/>
  <c r="O53" i="42"/>
  <c r="P53" i="36"/>
  <c r="R53" i="36"/>
  <c r="S53" i="36"/>
  <c r="AB53" i="41"/>
  <c r="AC53" i="41" s="1"/>
  <c r="V53" i="36"/>
  <c r="O53" i="36"/>
  <c r="Y53" i="37"/>
  <c r="AB53" i="36"/>
  <c r="AA53" i="36"/>
  <c r="P53" i="41"/>
  <c r="U53" i="35"/>
  <c r="Y53" i="36"/>
  <c r="Z53" i="36" s="1"/>
  <c r="M53" i="36"/>
  <c r="M53" i="39"/>
  <c r="L53" i="37"/>
  <c r="S53" i="39"/>
  <c r="T53" i="39" s="1"/>
  <c r="AA53" i="39"/>
  <c r="L53" i="41"/>
  <c r="Y53" i="41"/>
  <c r="U53" i="41"/>
  <c r="O53" i="35"/>
  <c r="P53" i="35"/>
  <c r="X53" i="35"/>
  <c r="V53" i="37"/>
  <c r="AB53" i="35"/>
  <c r="AC53" i="35" s="1"/>
  <c r="S53" i="35"/>
  <c r="U53" i="37"/>
  <c r="AB53" i="38"/>
  <c r="M53" i="35"/>
  <c r="R53" i="35"/>
  <c r="R53" i="37"/>
  <c r="T53" i="37" s="1"/>
  <c r="P53" i="37"/>
  <c r="V53" i="35"/>
  <c r="Y53" i="35"/>
  <c r="AA53" i="37"/>
  <c r="L53" i="39"/>
  <c r="R53" i="40"/>
  <c r="O53" i="41"/>
  <c r="R53" i="41"/>
  <c r="X53" i="41"/>
  <c r="S53" i="41"/>
  <c r="V53" i="41"/>
  <c r="M53" i="40"/>
  <c r="AB53" i="40"/>
  <c r="S53" i="40"/>
  <c r="V53" i="40"/>
  <c r="W53" i="40" s="1"/>
  <c r="X53" i="40"/>
  <c r="Y53" i="40"/>
  <c r="O53" i="40"/>
  <c r="P53" i="40"/>
  <c r="AA53" i="40"/>
  <c r="L53" i="40"/>
  <c r="Y53" i="39"/>
  <c r="X53" i="39"/>
  <c r="V53" i="39"/>
  <c r="O53" i="39"/>
  <c r="P53" i="39"/>
  <c r="AB53" i="39"/>
  <c r="U53" i="39"/>
  <c r="R53" i="38"/>
  <c r="X53" i="38"/>
  <c r="P53" i="38"/>
  <c r="U53" i="38"/>
  <c r="W53" i="38" s="1"/>
  <c r="AA53" i="38"/>
  <c r="M53" i="38"/>
  <c r="S53" i="38"/>
  <c r="Y53" i="38"/>
  <c r="O53" i="38"/>
  <c r="L53" i="38"/>
  <c r="X53" i="37"/>
  <c r="M53" i="37"/>
  <c r="O53" i="37"/>
  <c r="N53" i="40" l="1"/>
  <c r="W53" i="42"/>
  <c r="AC53" i="42"/>
  <c r="T53" i="42"/>
  <c r="Q53" i="41"/>
  <c r="N53" i="36"/>
  <c r="W53" i="36"/>
  <c r="N53" i="41"/>
  <c r="AC53" i="37"/>
  <c r="N53" i="35"/>
  <c r="Q53" i="42"/>
  <c r="Q53" i="36"/>
  <c r="Q53" i="37"/>
  <c r="W53" i="35"/>
  <c r="AC53" i="38"/>
  <c r="Z53" i="37"/>
  <c r="Q53" i="35"/>
  <c r="AC53" i="39"/>
  <c r="N53" i="37"/>
  <c r="N53" i="39"/>
  <c r="AC53" i="36"/>
  <c r="T53" i="36"/>
  <c r="Z53" i="35"/>
  <c r="W53" i="37"/>
  <c r="Z53" i="39"/>
  <c r="W53" i="41"/>
  <c r="Z53" i="41"/>
  <c r="T53" i="35"/>
  <c r="Z53" i="40"/>
  <c r="T53" i="41"/>
  <c r="T53" i="40"/>
  <c r="W53" i="39"/>
  <c r="AC53" i="40"/>
  <c r="Q53" i="40"/>
  <c r="Q53" i="39"/>
  <c r="Z53" i="38"/>
  <c r="N53" i="38"/>
  <c r="Q53" i="38"/>
  <c r="T53" i="38"/>
  <c r="AW50" i="14" l="1"/>
  <c r="AW49" i="14"/>
  <c r="AW48" i="14"/>
  <c r="AW47" i="14"/>
  <c r="AX42" i="14"/>
  <c r="BC42" i="14"/>
  <c r="C42" i="14"/>
  <c r="B42" i="14"/>
  <c r="AX41" i="14"/>
  <c r="BC41" i="14"/>
  <c r="C41" i="14"/>
  <c r="B41" i="14"/>
  <c r="AX40" i="14"/>
  <c r="BC40" i="14"/>
  <c r="C40" i="14"/>
  <c r="B40" i="14"/>
  <c r="AX39" i="14"/>
  <c r="BC39" i="14"/>
  <c r="C39" i="14"/>
  <c r="B39" i="14"/>
  <c r="AX38" i="14"/>
  <c r="BC38" i="14"/>
  <c r="C38" i="14"/>
  <c r="B38" i="14"/>
  <c r="AX37" i="14"/>
  <c r="BC37" i="14"/>
  <c r="C37" i="14"/>
  <c r="B37" i="14"/>
  <c r="AX36" i="14"/>
  <c r="BC36" i="14"/>
  <c r="C36" i="14"/>
  <c r="B36" i="14"/>
  <c r="AX35" i="14"/>
  <c r="BC35" i="14"/>
  <c r="C35" i="14"/>
  <c r="B35" i="14"/>
  <c r="AX34" i="14"/>
  <c r="BC34" i="14"/>
  <c r="C34" i="14"/>
  <c r="B34" i="14"/>
  <c r="AX33" i="14"/>
  <c r="BC33" i="14"/>
  <c r="C33" i="14"/>
  <c r="B33" i="14"/>
  <c r="AX32" i="14"/>
  <c r="BC32" i="14"/>
  <c r="C32" i="14"/>
  <c r="B32" i="14"/>
  <c r="AX31" i="14"/>
  <c r="BC31" i="14"/>
  <c r="C31" i="14"/>
  <c r="B31" i="14"/>
  <c r="AX30" i="14"/>
  <c r="BC30" i="14"/>
  <c r="C30" i="14"/>
  <c r="B30" i="14"/>
  <c r="AX29" i="14"/>
  <c r="BC29" i="14"/>
  <c r="C29" i="14"/>
  <c r="B29" i="14"/>
  <c r="AX28" i="14"/>
  <c r="BC28" i="14"/>
  <c r="C28" i="14"/>
  <c r="B28" i="14"/>
  <c r="AX27" i="14"/>
  <c r="BC27" i="14"/>
  <c r="C27" i="14"/>
  <c r="B27" i="14"/>
  <c r="AX26" i="14"/>
  <c r="BC26" i="14"/>
  <c r="C26" i="14"/>
  <c r="B26" i="14"/>
  <c r="AX25" i="14"/>
  <c r="BC25" i="14"/>
  <c r="C25" i="14"/>
  <c r="B25" i="14"/>
  <c r="AX24" i="14"/>
  <c r="BC24" i="14"/>
  <c r="C24" i="14"/>
  <c r="B24" i="14"/>
  <c r="AX23" i="14"/>
  <c r="BC23" i="14"/>
  <c r="C23" i="14"/>
  <c r="B23" i="14"/>
  <c r="AX22" i="14"/>
  <c r="BC22" i="14"/>
  <c r="C22" i="14"/>
  <c r="B22" i="14"/>
  <c r="AX21" i="14"/>
  <c r="BC21" i="14"/>
  <c r="C21" i="14"/>
  <c r="B21" i="14"/>
  <c r="AX20" i="14"/>
  <c r="BC20" i="14"/>
  <c r="C20" i="14"/>
  <c r="B20" i="14"/>
  <c r="AX19" i="14"/>
  <c r="BC19" i="14"/>
  <c r="C19" i="14"/>
  <c r="B19" i="14"/>
  <c r="AX18" i="14"/>
  <c r="BC18" i="14"/>
  <c r="C18" i="14"/>
  <c r="B18" i="14"/>
  <c r="AX17" i="14"/>
  <c r="BC17" i="14"/>
  <c r="C17" i="14"/>
  <c r="B17" i="14"/>
  <c r="AX16" i="14"/>
  <c r="BC16" i="14"/>
  <c r="C16" i="14"/>
  <c r="B16" i="14"/>
  <c r="AX15" i="14"/>
  <c r="BC15" i="14"/>
  <c r="C15" i="14"/>
  <c r="B15" i="14"/>
  <c r="AX14" i="14"/>
  <c r="BC14" i="14"/>
  <c r="C14" i="14"/>
  <c r="B14" i="14"/>
  <c r="AX13" i="14"/>
  <c r="BC13" i="14"/>
  <c r="C13" i="14"/>
  <c r="B13" i="14"/>
  <c r="AX12" i="14"/>
  <c r="BC12" i="14"/>
  <c r="C12" i="14"/>
  <c r="B12" i="14"/>
  <c r="AX11" i="14"/>
  <c r="C11" i="14"/>
  <c r="B11" i="14"/>
  <c r="BH11" i="14" l="1"/>
  <c r="BD18" i="14"/>
  <c r="BD21" i="14"/>
  <c r="BD24" i="14"/>
  <c r="BD27" i="14"/>
  <c r="BD34" i="14"/>
  <c r="BD37" i="14"/>
  <c r="BD40" i="14"/>
  <c r="BE20" i="14"/>
  <c r="BE21" i="14"/>
  <c r="BE22" i="14"/>
  <c r="BE25" i="14"/>
  <c r="BE28" i="14"/>
  <c r="BE35" i="14"/>
  <c r="BE38" i="14"/>
  <c r="BE41" i="14"/>
  <c r="BF14" i="14"/>
  <c r="BF22" i="14"/>
  <c r="BF25" i="14"/>
  <c r="BF28" i="14"/>
  <c r="BF31" i="14"/>
  <c r="BF38" i="14"/>
  <c r="BF41" i="14"/>
  <c r="BG12" i="14"/>
  <c r="BG13" i="14"/>
  <c r="BG16" i="14"/>
  <c r="BG19" i="14"/>
  <c r="BG22" i="14"/>
  <c r="BG25" i="14"/>
  <c r="BG32" i="14"/>
  <c r="BG35" i="14"/>
  <c r="BG38" i="14"/>
  <c r="BG41" i="14"/>
  <c r="BH19" i="14"/>
  <c r="BH27" i="14"/>
  <c r="BH35" i="14"/>
  <c r="BD14" i="14"/>
  <c r="BD17" i="14"/>
  <c r="BD20" i="14"/>
  <c r="BD23" i="14"/>
  <c r="BD30" i="14"/>
  <c r="BD33" i="14"/>
  <c r="BD36" i="14"/>
  <c r="BD39" i="14"/>
  <c r="BE11" i="14"/>
  <c r="BE12" i="14"/>
  <c r="BE15" i="14"/>
  <c r="BE24" i="14"/>
  <c r="BE31" i="14"/>
  <c r="BE34" i="14"/>
  <c r="BE37" i="14"/>
  <c r="BE40" i="14"/>
  <c r="BF11" i="14"/>
  <c r="BF12" i="14"/>
  <c r="BF13" i="14"/>
  <c r="BF18" i="14"/>
  <c r="BF21" i="14"/>
  <c r="BF24" i="14"/>
  <c r="BF27" i="14"/>
  <c r="BF34" i="14"/>
  <c r="BF37" i="14"/>
  <c r="BF40" i="14"/>
  <c r="BG11" i="14"/>
  <c r="BG14" i="14"/>
  <c r="BG15" i="14"/>
  <c r="BG18" i="14"/>
  <c r="BG21" i="14"/>
  <c r="BG28" i="14"/>
  <c r="BG31" i="14"/>
  <c r="BG34" i="14"/>
  <c r="BG37" i="14"/>
  <c r="BG40" i="14"/>
  <c r="BH16" i="14"/>
  <c r="BH18" i="14"/>
  <c r="BH21" i="14"/>
  <c r="BH24" i="14"/>
  <c r="BH26" i="14"/>
  <c r="BH29" i="14"/>
  <c r="BH32" i="14"/>
  <c r="BH34" i="14"/>
  <c r="BH37" i="14"/>
  <c r="BH40" i="14"/>
  <c r="BH42" i="14"/>
  <c r="BJ15" i="14"/>
  <c r="BJ18" i="14"/>
  <c r="BJ20" i="14"/>
  <c r="BJ35" i="14"/>
  <c r="BJ37" i="14"/>
  <c r="BJ42" i="14"/>
  <c r="BD11" i="14"/>
  <c r="BD12" i="14"/>
  <c r="BD13" i="14"/>
  <c r="BD16" i="14"/>
  <c r="BD19" i="14"/>
  <c r="BD26" i="14"/>
  <c r="BD29" i="14"/>
  <c r="BD32" i="14"/>
  <c r="BD35" i="14"/>
  <c r="BD42" i="14"/>
  <c r="BE13" i="14"/>
  <c r="BE14" i="14"/>
  <c r="BE19" i="14"/>
  <c r="BE27" i="14"/>
  <c r="BE30" i="14"/>
  <c r="BE33" i="14"/>
  <c r="BE36" i="14"/>
  <c r="BF15" i="14"/>
  <c r="BF16" i="14"/>
  <c r="BF17" i="14"/>
  <c r="BF20" i="14"/>
  <c r="BF23" i="14"/>
  <c r="BF30" i="14"/>
  <c r="BF33" i="14"/>
  <c r="BF36" i="14"/>
  <c r="BF39" i="14"/>
  <c r="BG17" i="14"/>
  <c r="BG24" i="14"/>
  <c r="BG27" i="14"/>
  <c r="BG30" i="14"/>
  <c r="BG33" i="14"/>
  <c r="BH12" i="14"/>
  <c r="BH13" i="14"/>
  <c r="BH14" i="14"/>
  <c r="BH15" i="14"/>
  <c r="BH23" i="14"/>
  <c r="BH31" i="14"/>
  <c r="BH39" i="14"/>
  <c r="BJ17" i="14"/>
  <c r="BJ30" i="14"/>
  <c r="BJ32" i="14"/>
  <c r="BD15" i="14"/>
  <c r="BD22" i="14"/>
  <c r="BD25" i="14"/>
  <c r="BD28" i="14"/>
  <c r="BD31" i="14"/>
  <c r="BD38" i="14"/>
  <c r="BD41" i="14"/>
  <c r="BE16" i="14"/>
  <c r="BE17" i="14"/>
  <c r="BE18" i="14"/>
  <c r="BE23" i="14"/>
  <c r="BE26" i="14"/>
  <c r="BE29" i="14"/>
  <c r="BE32" i="14"/>
  <c r="BE39" i="14"/>
  <c r="BE42" i="14"/>
  <c r="BF19" i="14"/>
  <c r="BF26" i="14"/>
  <c r="BF29" i="14"/>
  <c r="BF32" i="14"/>
  <c r="BF35" i="14"/>
  <c r="BF42" i="14"/>
  <c r="BG20" i="14"/>
  <c r="BG23" i="14"/>
  <c r="BG26" i="14"/>
  <c r="BG29" i="14"/>
  <c r="BG36" i="14"/>
  <c r="BG39" i="14"/>
  <c r="BG42" i="14"/>
  <c r="BH17" i="14"/>
  <c r="BH20" i="14"/>
  <c r="BH22" i="14"/>
  <c r="BH25" i="14"/>
  <c r="BH28" i="14"/>
  <c r="BH30" i="14"/>
  <c r="BH33" i="14"/>
  <c r="BH36" i="14"/>
  <c r="BJ23" i="14"/>
  <c r="BJ25" i="14"/>
  <c r="BJ27" i="14"/>
  <c r="BJ11" i="14"/>
  <c r="BJ12" i="14"/>
  <c r="BJ13" i="14"/>
  <c r="BJ21" i="14"/>
  <c r="BJ26" i="14"/>
  <c r="BJ28" i="14"/>
  <c r="BJ31" i="14"/>
  <c r="BJ34" i="14"/>
  <c r="BJ36" i="14"/>
  <c r="BK12" i="14"/>
  <c r="BK16" i="14"/>
  <c r="BK18" i="14"/>
  <c r="BK25" i="14"/>
  <c r="BK32" i="14"/>
  <c r="BK34" i="14"/>
  <c r="BK41" i="14"/>
  <c r="BL11" i="14"/>
  <c r="BL21" i="14"/>
  <c r="BL26" i="14"/>
  <c r="BL28" i="14"/>
  <c r="BL35" i="14"/>
  <c r="BL37" i="14"/>
  <c r="BK15" i="14"/>
  <c r="BL15" i="14"/>
  <c r="BK27" i="14"/>
  <c r="BL27" i="14"/>
  <c r="BJ33" i="14"/>
  <c r="BJ38" i="14"/>
  <c r="BJ40" i="14"/>
  <c r="BK20" i="14"/>
  <c r="BK22" i="14"/>
  <c r="BK29" i="14"/>
  <c r="BK31" i="14"/>
  <c r="BK36" i="14"/>
  <c r="BK38" i="14"/>
  <c r="BL14" i="14"/>
  <c r="BL16" i="14"/>
  <c r="BL25" i="14"/>
  <c r="BL30" i="14"/>
  <c r="BL32" i="14"/>
  <c r="BL39" i="14"/>
  <c r="BL42" i="14"/>
  <c r="BK17" i="14"/>
  <c r="BK24" i="14"/>
  <c r="BK26" i="14"/>
  <c r="BK33" i="14"/>
  <c r="BK35" i="14"/>
  <c r="BK40" i="14"/>
  <c r="BK42" i="14"/>
  <c r="BL13" i="14"/>
  <c r="BL18" i="14"/>
  <c r="BL20" i="14"/>
  <c r="BL29" i="14"/>
  <c r="BL34" i="14"/>
  <c r="BL36" i="14"/>
  <c r="BL41" i="14"/>
  <c r="BK11" i="14"/>
  <c r="BK23" i="14"/>
  <c r="BL23" i="14"/>
  <c r="BH38" i="14"/>
  <c r="BH41" i="14"/>
  <c r="BJ14" i="14"/>
  <c r="BJ16" i="14"/>
  <c r="BJ22" i="14"/>
  <c r="BJ24" i="14"/>
  <c r="BJ29" i="14"/>
  <c r="BJ39" i="14"/>
  <c r="BJ41" i="14"/>
  <c r="BK13" i="14"/>
  <c r="BK21" i="14"/>
  <c r="BK28" i="14"/>
  <c r="BK30" i="14"/>
  <c r="BK37" i="14"/>
  <c r="BK39" i="14"/>
  <c r="BL12" i="14"/>
  <c r="BL17" i="14"/>
  <c r="BL22" i="14"/>
  <c r="BL24" i="14"/>
  <c r="BL31" i="14"/>
  <c r="BL33" i="14"/>
  <c r="BL38" i="14"/>
  <c r="BL40" i="14"/>
  <c r="BG8" i="14"/>
  <c r="BJ19" i="14"/>
  <c r="BK19" i="14"/>
  <c r="BL19" i="14"/>
  <c r="BK14" i="14"/>
  <c r="BC11" i="14"/>
  <c r="BK8" i="14"/>
  <c r="BD8" i="14"/>
  <c r="BH8" i="14"/>
  <c r="BL8" i="14"/>
  <c r="BE8" i="14"/>
  <c r="BJ8" i="14"/>
  <c r="BF8" i="14"/>
  <c r="BM37" i="14" l="1"/>
  <c r="AY37" i="14" s="1"/>
  <c r="BM21" i="14"/>
  <c r="AY21" i="14" s="1"/>
  <c r="BM36" i="14"/>
  <c r="AY36" i="14" s="1"/>
  <c r="X47" i="14"/>
  <c r="BM20" i="14"/>
  <c r="AY20" i="14" s="1"/>
  <c r="X49" i="14"/>
  <c r="BM12" i="14"/>
  <c r="AY12" i="14" s="1"/>
  <c r="BM28" i="14"/>
  <c r="AY28" i="14" s="1"/>
  <c r="BM32" i="14"/>
  <c r="AY32" i="14" s="1"/>
  <c r="BM16" i="14"/>
  <c r="AY16" i="14" s="1"/>
  <c r="BM39" i="14"/>
  <c r="AY39" i="14" s="1"/>
  <c r="BM14" i="14"/>
  <c r="AY14" i="14" s="1"/>
  <c r="I49" i="14"/>
  <c r="X50" i="14"/>
  <c r="S49" i="14"/>
  <c r="S50" i="14"/>
  <c r="BM40" i="14"/>
  <c r="AY40" i="14" s="1"/>
  <c r="BM38" i="14"/>
  <c r="AY38" i="14" s="1"/>
  <c r="BM22" i="14"/>
  <c r="AY22" i="14" s="1"/>
  <c r="BM24" i="14"/>
  <c r="AY24" i="14" s="1"/>
  <c r="BM30" i="14"/>
  <c r="AY30" i="14" s="1"/>
  <c r="BM26" i="14"/>
  <c r="AY26" i="14" s="1"/>
  <c r="BM17" i="14"/>
  <c r="AY17" i="14" s="1"/>
  <c r="BM15" i="14"/>
  <c r="AY15" i="14" s="1"/>
  <c r="BM29" i="14"/>
  <c r="AY29" i="14" s="1"/>
  <c r="BM27" i="14"/>
  <c r="AY27" i="14" s="1"/>
  <c r="BM19" i="14"/>
  <c r="AY19" i="14" s="1"/>
  <c r="BM42" i="14"/>
  <c r="AY42" i="14" s="1"/>
  <c r="BM33" i="14"/>
  <c r="AY33" i="14" s="1"/>
  <c r="BM34" i="14"/>
  <c r="AY34" i="14" s="1"/>
  <c r="BM18" i="14"/>
  <c r="AY18" i="14" s="1"/>
  <c r="BM11" i="14"/>
  <c r="AY11" i="14" s="1"/>
  <c r="BM41" i="14"/>
  <c r="AY41" i="14" s="1"/>
  <c r="BM25" i="14"/>
  <c r="AY25" i="14" s="1"/>
  <c r="BM23" i="14"/>
  <c r="AY23" i="14" s="1"/>
  <c r="BM31" i="14"/>
  <c r="AY31" i="14" s="1"/>
  <c r="BM35" i="14"/>
  <c r="AY35" i="14" s="1"/>
  <c r="BM13" i="14"/>
  <c r="AY13" i="14" s="1"/>
</calcChain>
</file>

<file path=xl/sharedStrings.xml><?xml version="1.0" encoding="utf-8"?>
<sst xmlns="http://schemas.openxmlformats.org/spreadsheetml/2006/main" count="1054" uniqueCount="129">
  <si>
    <t>INSTITUTO POLITÉCNICO INDUSTRIAL DE LUANDA</t>
  </si>
  <si>
    <t>ÁREA DE FORMAÇÃO DE INFORMÁTICA</t>
  </si>
  <si>
    <t>CURSO : TÉCNICO DE  INFORMÁTICA</t>
  </si>
  <si>
    <t>LISTA NOMINAL - ANO LECTIVO 2024/2025</t>
  </si>
  <si>
    <r>
      <rPr>
        <b/>
        <sz val="10"/>
        <color rgb="FFFF0000"/>
        <rFont val="Engravers MT"/>
        <family val="1"/>
      </rPr>
      <t>VISTO O DIRECTOR:</t>
    </r>
    <r>
      <rPr>
        <sz val="10"/>
        <color rgb="FFFF0000"/>
        <rFont val="Engravers MT"/>
        <family val="1"/>
      </rPr>
      <t xml:space="preserve"> </t>
    </r>
    <r>
      <rPr>
        <sz val="10"/>
        <color theme="1"/>
        <rFont val="Engravers MT"/>
        <family val="1"/>
      </rPr>
      <t>____________________</t>
    </r>
  </si>
  <si>
    <r>
      <rPr>
        <b/>
        <sz val="11"/>
        <color theme="4" tint="-0.249977111117893"/>
        <rFont val="Engravers MT"/>
        <family val="1"/>
      </rPr>
      <t>TURMA:</t>
    </r>
    <r>
      <rPr>
        <b/>
        <sz val="11"/>
        <color rgb="FFFF0000"/>
        <rFont val="Engravers MT"/>
        <family val="1"/>
      </rPr>
      <t xml:space="preserve"> II12A</t>
    </r>
  </si>
  <si>
    <r>
      <rPr>
        <b/>
        <sz val="9"/>
        <color rgb="FF0070C0"/>
        <rFont val="Engravers MT"/>
        <family val="1"/>
      </rPr>
      <t>SALA:</t>
    </r>
    <r>
      <rPr>
        <b/>
        <sz val="9"/>
        <color rgb="FFFF0000"/>
        <rFont val="Engravers MT"/>
        <family val="1"/>
      </rPr>
      <t xml:space="preserve"> 62 PAVILHÕES </t>
    </r>
    <r>
      <rPr>
        <b/>
        <sz val="9"/>
        <color rgb="FF0070C0"/>
        <rFont val="Engravers MT"/>
        <family val="1"/>
      </rPr>
      <t>|</t>
    </r>
    <r>
      <rPr>
        <b/>
        <sz val="9"/>
        <color rgb="FFFF0000"/>
        <rFont val="Engravers MT"/>
        <family val="1"/>
      </rPr>
      <t xml:space="preserve"> </t>
    </r>
    <r>
      <rPr>
        <b/>
        <sz val="9"/>
        <color rgb="FF0070C0"/>
        <rFont val="Engravers MT"/>
        <family val="1"/>
      </rPr>
      <t>PERIODO:</t>
    </r>
    <r>
      <rPr>
        <b/>
        <sz val="9"/>
        <color rgb="FFFF0000"/>
        <rFont val="Engravers MT"/>
        <family val="1"/>
      </rPr>
      <t xml:space="preserve"> MANHÃ</t>
    </r>
  </si>
  <si>
    <t>Nº.</t>
  </si>
  <si>
    <t>PROC.</t>
  </si>
  <si>
    <t>NOME COMPLETO DO ALUNO</t>
  </si>
  <si>
    <t>SEXO</t>
  </si>
  <si>
    <t>IDADE</t>
  </si>
  <si>
    <t>CONTACTO -PAI</t>
  </si>
  <si>
    <t>Obs.:</t>
  </si>
  <si>
    <t>AFONSO DIVOVO VUNGUILA</t>
  </si>
  <si>
    <t>M</t>
  </si>
  <si>
    <t>AFONSO DOMINGOS NDOMBAXI</t>
  </si>
  <si>
    <t>ALEXANDRE AFONSO JOSÉ</t>
  </si>
  <si>
    <t>AMILTON CAPITÃO LANDU</t>
  </si>
  <si>
    <t>ANDRÉ SAMBO MANUEL LUEMBA</t>
  </si>
  <si>
    <t>ANTÓNIO AFONSO ALBERTO NGANGU</t>
  </si>
  <si>
    <t>ANTÓNIO KACOTE ERNESTO PAULINO</t>
  </si>
  <si>
    <t>ANTÓNIO PEDRO JOSÉ</t>
  </si>
  <si>
    <t>CLOTILDE TIRCIA RAMOS NOVAS</t>
  </si>
  <si>
    <t>F</t>
  </si>
  <si>
    <t>EDMILSON JÚNIOR JOSÉ CASSULE</t>
  </si>
  <si>
    <t>ELIZANDRO VALÉRIO WONGO DINIZ</t>
  </si>
  <si>
    <t>FEBE CAHALA CHINDECASSE</t>
  </si>
  <si>
    <t>FRANCISCO LUNGA MANUEL PEMESSA</t>
  </si>
  <si>
    <t xml:space="preserve">FRÂNEO JOSÉ JOÃO </t>
  </si>
  <si>
    <t>GERZY MANUEL MAINO DA COSTA</t>
  </si>
  <si>
    <t>HELAINE MARIA CELESTINO FERNANDO</t>
  </si>
  <si>
    <t>INÊS JONAS SACHUNGUE</t>
  </si>
  <si>
    <t>JAEL ISABEL KUMBI</t>
  </si>
  <si>
    <t>JOÃO CORREIA LUCAMBA</t>
  </si>
  <si>
    <t>JOEL PEDRO MALUANGA</t>
  </si>
  <si>
    <t>JOMÂNCIA DELCIA MANUEL PAULO</t>
  </si>
  <si>
    <t>KENEDY JOÃO PAULINO VICTOR</t>
  </si>
  <si>
    <t>LOURENÇO AUGUSTO DOMINGOS</t>
  </si>
  <si>
    <t>LUÍS DIONÍSIO MAVINGA MAMPUYA</t>
  </si>
  <si>
    <t>MARIO CAMUNDONGO NANBALO</t>
  </si>
  <si>
    <t>MOISÉS MENDONÇA DOMINGOS</t>
  </si>
  <si>
    <t>NAZARETO DE FÁTIMA BENGUE INGLÊS</t>
  </si>
  <si>
    <t>ONÊSIMO MENDONÇA COELHO</t>
  </si>
  <si>
    <t>PAULO ALFREDO XAVIER KOMBO</t>
  </si>
  <si>
    <t>ROSA SARA CABRAL VUMBA</t>
  </si>
  <si>
    <t>STEFANE DEISE VEMBA QUINANA</t>
  </si>
  <si>
    <t>WANDERSON CRISTIANO JOSÉ MORAIS(Exame especial)</t>
  </si>
  <si>
    <t>m</t>
  </si>
  <si>
    <t>PEDRO PETELSON PEQUENO LOURENÇO(EXAME ESPECIAL)</t>
  </si>
  <si>
    <t>JOEL PANZO JOSÉ(EXAME ESPECIAL)</t>
  </si>
  <si>
    <t>NOME DO DIRECTOR DE TURMA :__________________________________</t>
  </si>
  <si>
    <t xml:space="preserve">NOME DO DELEGADO(A) DA TURMA : _______________________________       </t>
  </si>
  <si>
    <t xml:space="preserve">                       Visto</t>
  </si>
  <si>
    <t xml:space="preserve">     O Subdirector Pedagógico</t>
  </si>
  <si>
    <t xml:space="preserve">    Edson Jorge Sousa Viegas</t>
  </si>
  <si>
    <t>SUBDIRECÇÃO PEDAGÓGICA</t>
  </si>
  <si>
    <t>MINI  PAUTA DO ANO  LECTIVO 2024 - 2025</t>
  </si>
  <si>
    <r>
      <t xml:space="preserve"> </t>
    </r>
    <r>
      <rPr>
        <b/>
        <sz val="16"/>
        <color rgb="FF0070C0"/>
        <rFont val="Engravers MT"/>
        <family val="1"/>
      </rPr>
      <t>CURSO:</t>
    </r>
    <r>
      <rPr>
        <b/>
        <sz val="16"/>
        <color rgb="FFFF0000"/>
        <rFont val="Engravers MT"/>
        <family val="1"/>
      </rPr>
      <t xml:space="preserve"> TÉCNICO INFORMÁTICA</t>
    </r>
  </si>
  <si>
    <r>
      <t xml:space="preserve">       DISCIPLINA:</t>
    </r>
    <r>
      <rPr>
        <b/>
        <sz val="16"/>
        <color rgb="FFFF0000"/>
        <rFont val="Times New Roman"/>
        <family val="1"/>
      </rPr>
      <t xml:space="preserve"> </t>
    </r>
  </si>
  <si>
    <t>OGI</t>
  </si>
  <si>
    <r>
      <t>TURMA:</t>
    </r>
    <r>
      <rPr>
        <b/>
        <sz val="16"/>
        <color rgb="FFFF0000"/>
        <rFont val="Times New Roman"/>
        <family val="1"/>
      </rPr>
      <t xml:space="preserve"> </t>
    </r>
  </si>
  <si>
    <t>II12A</t>
  </si>
  <si>
    <t>Nº</t>
  </si>
  <si>
    <t xml:space="preserve">Nº PROC. </t>
  </si>
  <si>
    <t>NOME COMPLETO</t>
  </si>
  <si>
    <t>CLASSIFICAÇÃO DE FREQUÊNCIA (C.F)</t>
  </si>
  <si>
    <t>I TRIMESTRE</t>
  </si>
  <si>
    <t>II TRIMESTRE</t>
  </si>
  <si>
    <t>TF</t>
  </si>
  <si>
    <t>III TRIMESTRE</t>
  </si>
  <si>
    <t>MF</t>
  </si>
  <si>
    <t>OBSERVAÇÃO</t>
  </si>
  <si>
    <t>P1</t>
  </si>
  <si>
    <t>PT</t>
  </si>
  <si>
    <t>MT1</t>
  </si>
  <si>
    <t>MT2</t>
  </si>
  <si>
    <t>MT3</t>
  </si>
  <si>
    <t>LEGENDA</t>
  </si>
  <si>
    <t>ESTATISTICA DO I TRIMESTRE</t>
  </si>
  <si>
    <t>ESTATISTICA DO II TRIMESTRE</t>
  </si>
  <si>
    <r>
      <t>MÉDIA DO I TRIMESTRE (</t>
    </r>
    <r>
      <rPr>
        <b/>
        <sz val="7"/>
        <color theme="1"/>
        <rFont val="Engravers MT"/>
        <family val="1"/>
      </rPr>
      <t>MT1</t>
    </r>
    <r>
      <rPr>
        <sz val="7"/>
        <color theme="1"/>
        <rFont val="Engravers MT"/>
        <family val="1"/>
      </rPr>
      <t>) = (</t>
    </r>
    <r>
      <rPr>
        <b/>
        <sz val="7"/>
        <color theme="1"/>
        <rFont val="Engravers MT"/>
        <family val="1"/>
      </rPr>
      <t>P1</t>
    </r>
    <r>
      <rPr>
        <sz val="7"/>
        <color theme="1"/>
        <rFont val="Engravers MT"/>
        <family val="1"/>
      </rPr>
      <t xml:space="preserve"> + </t>
    </r>
    <r>
      <rPr>
        <b/>
        <sz val="7"/>
        <color theme="1"/>
        <rFont val="Engravers MT"/>
        <family val="1"/>
      </rPr>
      <t>PT</t>
    </r>
    <r>
      <rPr>
        <sz val="7"/>
        <color theme="1"/>
        <rFont val="Engravers MT"/>
        <family val="1"/>
      </rPr>
      <t>)/2</t>
    </r>
  </si>
  <si>
    <t>POSITIVAS</t>
  </si>
  <si>
    <t>negativas</t>
  </si>
  <si>
    <r>
      <t>MÉDIA DO I TRIMESTRE (</t>
    </r>
    <r>
      <rPr>
        <b/>
        <sz val="7"/>
        <color theme="1"/>
        <rFont val="Engravers MT"/>
        <family val="1"/>
      </rPr>
      <t>MT2</t>
    </r>
    <r>
      <rPr>
        <sz val="7"/>
        <color theme="1"/>
        <rFont val="Engravers MT"/>
        <family val="1"/>
      </rPr>
      <t>) = (</t>
    </r>
    <r>
      <rPr>
        <b/>
        <sz val="7"/>
        <color theme="1"/>
        <rFont val="Engravers MT"/>
        <family val="1"/>
      </rPr>
      <t>P1</t>
    </r>
    <r>
      <rPr>
        <sz val="7"/>
        <color theme="1"/>
        <rFont val="Engravers MT"/>
        <family val="1"/>
      </rPr>
      <t xml:space="preserve"> + </t>
    </r>
    <r>
      <rPr>
        <b/>
        <sz val="7"/>
        <color theme="1"/>
        <rFont val="Engravers MT"/>
        <family val="1"/>
      </rPr>
      <t>PT</t>
    </r>
    <r>
      <rPr>
        <sz val="7"/>
        <color theme="1"/>
        <rFont val="Engravers MT"/>
        <family val="1"/>
      </rPr>
      <t>)/2</t>
    </r>
  </si>
  <si>
    <r>
      <t>MÉDIA DO I TRIMESTRE (</t>
    </r>
    <r>
      <rPr>
        <b/>
        <sz val="7"/>
        <color theme="1"/>
        <rFont val="Engravers MT"/>
        <family val="1"/>
      </rPr>
      <t>MT3</t>
    </r>
    <r>
      <rPr>
        <sz val="7"/>
        <color theme="1"/>
        <rFont val="Engravers MT"/>
        <family val="1"/>
      </rPr>
      <t>) = (</t>
    </r>
    <r>
      <rPr>
        <b/>
        <sz val="7"/>
        <color theme="1"/>
        <rFont val="Engravers MT"/>
        <family val="1"/>
      </rPr>
      <t>P1</t>
    </r>
    <r>
      <rPr>
        <sz val="7"/>
        <color theme="1"/>
        <rFont val="Engravers MT"/>
        <family val="1"/>
      </rPr>
      <t xml:space="preserve"> + </t>
    </r>
    <r>
      <rPr>
        <b/>
        <sz val="7"/>
        <color theme="1"/>
        <rFont val="Engravers MT"/>
        <family val="1"/>
      </rPr>
      <t>PT</t>
    </r>
    <r>
      <rPr>
        <sz val="7"/>
        <color theme="1"/>
        <rFont val="Engravers MT"/>
        <family val="1"/>
      </rPr>
      <t>)/2</t>
    </r>
  </si>
  <si>
    <r>
      <rPr>
        <sz val="7"/>
        <color theme="1"/>
        <rFont val="Engravers MT"/>
        <family val="1"/>
      </rPr>
      <t>MÉDIA FINAL = (</t>
    </r>
    <r>
      <rPr>
        <b/>
        <sz val="7"/>
        <color theme="1"/>
        <rFont val="Engravers MT"/>
        <family val="1"/>
      </rPr>
      <t>MT1</t>
    </r>
    <r>
      <rPr>
        <sz val="7"/>
        <color theme="1"/>
        <rFont val="Engravers MT"/>
        <family val="1"/>
      </rPr>
      <t xml:space="preserve"> + </t>
    </r>
    <r>
      <rPr>
        <b/>
        <sz val="7"/>
        <color theme="1"/>
        <rFont val="Engravers MT"/>
        <family val="1"/>
      </rPr>
      <t>MT2</t>
    </r>
    <r>
      <rPr>
        <sz val="7"/>
        <color theme="1"/>
        <rFont val="Engravers MT"/>
        <family val="1"/>
      </rPr>
      <t xml:space="preserve"> + </t>
    </r>
    <r>
      <rPr>
        <b/>
        <sz val="7"/>
        <color theme="1"/>
        <rFont val="Engravers MT"/>
        <family val="1"/>
      </rPr>
      <t>MT3</t>
    </r>
    <r>
      <rPr>
        <sz val="7"/>
        <color theme="1"/>
        <rFont val="Engravers MT"/>
        <family val="1"/>
      </rPr>
      <t>)/3</t>
    </r>
  </si>
  <si>
    <t>PERCENTAGEM</t>
  </si>
  <si>
    <t>NOME DO(A) PROFESSOR(A):</t>
  </si>
  <si>
    <t>O Coordenador dA Área de Formação</t>
  </si>
  <si>
    <t>MATEMÁTICA</t>
  </si>
  <si>
    <t>PROJECTO TECNOLOGICO</t>
  </si>
  <si>
    <t>FÍSICA</t>
  </si>
  <si>
    <t>TREI</t>
  </si>
  <si>
    <t>EMPREENDEDORISMO</t>
  </si>
  <si>
    <t>TLP</t>
  </si>
  <si>
    <t>SEAC</t>
  </si>
  <si>
    <t>DESENHO TECNICO</t>
  </si>
  <si>
    <t>VISTO</t>
  </si>
  <si>
    <t>REPÚBLICA DE ANGOLA</t>
  </si>
  <si>
    <t>O DIRECTOR</t>
  </si>
  <si>
    <t>MINISTÉRIO DA EDUCAÇÃO</t>
  </si>
  <si>
    <t>________________________________________</t>
  </si>
  <si>
    <t>MILTON ANTÓNIO LOPES DA SILVA</t>
  </si>
  <si>
    <t>PAUTA DE AVALIAÇÃO DO I TRIMESTRE DO ANO LECTIVO 2024/2025</t>
  </si>
  <si>
    <t>DATA: ___/_____________/_2024_</t>
  </si>
  <si>
    <r>
      <rPr>
        <sz val="16"/>
        <color rgb="FF0070C0"/>
        <rFont val="Times New Roman"/>
        <family val="1"/>
      </rPr>
      <t>ÁREA:</t>
    </r>
    <r>
      <rPr>
        <sz val="16"/>
        <color rgb="FFFF0000"/>
        <rFont val="Times New Roman"/>
        <family val="1"/>
      </rPr>
      <t xml:space="preserve"> </t>
    </r>
    <r>
      <rPr>
        <u/>
        <sz val="16"/>
        <color rgb="FFFF0000"/>
        <rFont val="Times New Roman"/>
        <family val="1"/>
      </rPr>
      <t>INFORMÁTICA</t>
    </r>
    <r>
      <rPr>
        <sz val="16"/>
        <color theme="1"/>
        <rFont val="Times New Roman"/>
        <family val="1"/>
      </rPr>
      <t xml:space="preserve"> </t>
    </r>
    <r>
      <rPr>
        <sz val="16"/>
        <color rgb="FF0070C0"/>
        <rFont val="Times New Roman"/>
        <family val="1"/>
      </rPr>
      <t>CURSO:</t>
    </r>
    <r>
      <rPr>
        <sz val="16"/>
        <color theme="1"/>
        <rFont val="Times New Roman"/>
        <family val="1"/>
      </rPr>
      <t xml:space="preserve"> </t>
    </r>
    <r>
      <rPr>
        <u/>
        <sz val="16"/>
        <color rgb="FFFF0000"/>
        <rFont val="Times New Roman"/>
        <family val="1"/>
      </rPr>
      <t>TÉCNICO DE  INFORMÁTICA</t>
    </r>
  </si>
  <si>
    <t>TURMA: II12B</t>
  </si>
  <si>
    <t>PROJEC. TENCO</t>
  </si>
  <si>
    <t>ING. TECNICO</t>
  </si>
  <si>
    <t>N.º</t>
  </si>
  <si>
    <t>CLASSIFICAÇÃO</t>
  </si>
  <si>
    <t>II12B</t>
  </si>
  <si>
    <t>Nº DE PROCESSO</t>
  </si>
  <si>
    <t>FALTAS</t>
  </si>
  <si>
    <t>MÉDIA</t>
  </si>
  <si>
    <t>J</t>
  </si>
  <si>
    <t>I</t>
  </si>
  <si>
    <t>NEGATIVAS</t>
  </si>
  <si>
    <r>
      <rPr>
        <sz val="8"/>
        <color theme="1"/>
        <rFont val="Times New Roman"/>
        <family val="1"/>
      </rPr>
      <t xml:space="preserve">OBSERVAÇÕES: </t>
    </r>
    <r>
      <rPr>
        <b/>
        <sz val="8"/>
        <color rgb="FF0000FF"/>
        <rFont val="Times New Roman"/>
        <family val="1"/>
      </rPr>
      <t>AM</t>
    </r>
    <r>
      <rPr>
        <sz val="8"/>
        <color theme="1"/>
        <rFont val="Times New Roman"/>
        <family val="1"/>
      </rPr>
      <t xml:space="preserve"> (ANULOU A MATRÍCULA)                              </t>
    </r>
  </si>
  <si>
    <t>MASCULINO COM POSITIVA</t>
  </si>
  <si>
    <t>MASCULINO COM NEGATIVA</t>
  </si>
  <si>
    <t>FEMENINO COM POSITIVA</t>
  </si>
  <si>
    <t>FEMENINO COM NEGATIVA</t>
  </si>
  <si>
    <t>O DIRECTOR DE TURMA</t>
  </si>
  <si>
    <t>O SUBDIRECTOR PEDAGÓGICO</t>
  </si>
  <si>
    <t xml:space="preserve">                                </t>
  </si>
  <si>
    <t>EDSON JORGE DE SOUSA VIEGAS</t>
  </si>
  <si>
    <t>PAUTA DE AVALIAÇÃO DO II TRIMESTRE DO ANO LECTIVO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</si>
</sst>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"/>
  </numFmts>
  <fonts count="83">
    <font>
      <sz val="11"/>
      <color theme="1"/>
      <name val="Calibri"/>
      <scheme val="minor"/>
    </font>
    <font>
      <sz val="10"/>
      <color theme="1"/>
      <name val="Engravers MT"/>
      <family val="1"/>
    </font>
    <font>
      <b/>
      <sz val="10"/>
      <color theme="1"/>
      <name val="Engravers MT"/>
      <family val="1"/>
    </font>
    <font>
      <sz val="12"/>
      <color theme="1"/>
      <name val="Calibri"/>
      <family val="2"/>
    </font>
    <font>
      <b/>
      <sz val="9"/>
      <color rgb="FFFF0000"/>
      <name val="Engravers MT"/>
      <family val="1"/>
    </font>
    <font>
      <sz val="11"/>
      <name val="Calibri"/>
      <family val="2"/>
    </font>
    <font>
      <b/>
      <sz val="11"/>
      <color rgb="FFFF0000"/>
      <name val="Engravers MT"/>
      <family val="1"/>
    </font>
    <font>
      <sz val="8"/>
      <color theme="1"/>
      <name val="Engravers MT"/>
      <family val="1"/>
    </font>
    <font>
      <b/>
      <sz val="8"/>
      <color rgb="FF0000FF"/>
      <name val="Engravers MT"/>
      <family val="1"/>
    </font>
    <font>
      <b/>
      <sz val="7"/>
      <color rgb="FF0000FF"/>
      <name val="Engravers MT"/>
      <family val="1"/>
    </font>
    <font>
      <b/>
      <sz val="8"/>
      <color theme="1"/>
      <name val="Engravers MT"/>
      <family val="1"/>
    </font>
    <font>
      <b/>
      <sz val="10"/>
      <color rgb="FFFF0000"/>
      <name val="Libre Baskerville"/>
    </font>
    <font>
      <b/>
      <sz val="10"/>
      <color rgb="FF0000FF"/>
      <name val="Libre Baskerville"/>
    </font>
    <font>
      <b/>
      <sz val="11"/>
      <color theme="1"/>
      <name val="Arial"/>
      <family val="2"/>
    </font>
    <font>
      <sz val="11"/>
      <color theme="1"/>
      <name val="Times New Roman"/>
      <family val="1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Engravers MT"/>
      <family val="1"/>
    </font>
    <font>
      <sz val="11"/>
      <color theme="1"/>
      <name val="Arial"/>
      <family val="2"/>
    </font>
    <font>
      <b/>
      <sz val="11"/>
      <color theme="1"/>
      <name val="Engravers MT"/>
      <family val="1"/>
    </font>
    <font>
      <b/>
      <sz val="16"/>
      <color rgb="FFFF0000"/>
      <name val="Engravers MT"/>
      <family val="1"/>
    </font>
    <font>
      <sz val="8"/>
      <color theme="1"/>
      <name val="Arial"/>
      <family val="2"/>
    </font>
    <font>
      <b/>
      <sz val="16"/>
      <color rgb="FF0070C0"/>
      <name val="Times New Roman"/>
      <family val="1"/>
    </font>
    <font>
      <b/>
      <sz val="10"/>
      <color theme="1"/>
      <name val="Times New Roman"/>
      <family val="1"/>
    </font>
    <font>
      <b/>
      <sz val="20"/>
      <color theme="1"/>
      <name val="Times New Roman"/>
      <family val="1"/>
    </font>
    <font>
      <b/>
      <sz val="8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rgb="FF00B050"/>
      <name val="Times New Roman"/>
      <family val="1"/>
    </font>
    <font>
      <sz val="9"/>
      <color theme="1"/>
      <name val="Engravers MT"/>
      <family val="1"/>
    </font>
    <font>
      <sz val="12"/>
      <color theme="1"/>
      <name val="Times New Roman"/>
      <family val="1"/>
    </font>
    <font>
      <sz val="12"/>
      <color theme="1"/>
      <name val="Engravers MT"/>
      <family val="1"/>
    </font>
    <font>
      <b/>
      <sz val="7"/>
      <color theme="1"/>
      <name val="Engravers MT"/>
      <family val="1"/>
    </font>
    <font>
      <b/>
      <sz val="7"/>
      <color theme="1"/>
      <name val="Rosarivo"/>
    </font>
    <font>
      <sz val="7"/>
      <color theme="1"/>
      <name val="Engravers MT"/>
      <family val="1"/>
    </font>
    <font>
      <sz val="7"/>
      <color rgb="FF0070C0"/>
      <name val="Engravers MT"/>
      <family val="1"/>
    </font>
    <font>
      <b/>
      <sz val="7"/>
      <color rgb="FF0070C0"/>
      <name val="Engravers MT"/>
      <family val="1"/>
    </font>
    <font>
      <b/>
      <sz val="7"/>
      <color rgb="FFFF0000"/>
      <name val="Engravers MT"/>
      <family val="1"/>
    </font>
    <font>
      <b/>
      <sz val="6"/>
      <color theme="1"/>
      <name val="Engravers MT"/>
      <family val="1"/>
    </font>
    <font>
      <sz val="7"/>
      <color rgb="FFFF0000"/>
      <name val="Engravers MT"/>
      <family val="1"/>
    </font>
    <font>
      <sz val="7"/>
      <color theme="1"/>
      <name val="Arial"/>
      <family val="2"/>
    </font>
    <font>
      <sz val="8"/>
      <color rgb="FF0070C0"/>
      <name val="Tahoma"/>
      <family val="2"/>
    </font>
    <font>
      <sz val="8"/>
      <color rgb="FF0070C0"/>
      <name val="Arial"/>
      <family val="2"/>
    </font>
    <font>
      <sz val="10"/>
      <color theme="1"/>
      <name val="Times New Roman"/>
      <family val="1"/>
    </font>
    <font>
      <sz val="11"/>
      <color theme="1"/>
      <name val="Verdana"/>
      <family val="2"/>
    </font>
    <font>
      <sz val="7"/>
      <color theme="1"/>
      <name val="Verdana"/>
      <family val="2"/>
    </font>
    <font>
      <sz val="9"/>
      <color theme="1"/>
      <name val="Times New Roman"/>
      <family val="1"/>
    </font>
    <font>
      <sz val="8"/>
      <color theme="1"/>
      <name val="Verdana"/>
      <family val="2"/>
    </font>
    <font>
      <b/>
      <sz val="30"/>
      <color rgb="FFC00000"/>
      <name val="Times New Roman"/>
      <family val="1"/>
    </font>
    <font>
      <b/>
      <sz val="8"/>
      <color theme="1"/>
      <name val="Verdana"/>
      <family val="2"/>
    </font>
    <font>
      <sz val="5"/>
      <color theme="1"/>
      <name val="Times New Roman"/>
      <family val="1"/>
    </font>
    <font>
      <sz val="6"/>
      <color theme="1"/>
      <name val="Times New Roman"/>
      <family val="1"/>
    </font>
    <font>
      <b/>
      <sz val="6"/>
      <color theme="1"/>
      <name val="Verdana"/>
      <family val="2"/>
    </font>
    <font>
      <b/>
      <sz val="9"/>
      <color rgb="FF0070C0"/>
      <name val="Engravers MT"/>
      <family val="1"/>
    </font>
    <font>
      <sz val="11"/>
      <color rgb="FFFF0000"/>
      <name val="Verdana"/>
      <family val="2"/>
    </font>
    <font>
      <sz val="11"/>
      <color rgb="FFFF0000"/>
      <name val="Times New Roman"/>
      <family val="1"/>
    </font>
    <font>
      <sz val="10"/>
      <color theme="1"/>
      <name val="Verdana"/>
      <family val="2"/>
    </font>
    <font>
      <sz val="4"/>
      <color theme="1"/>
      <name val="Arial"/>
      <family val="2"/>
    </font>
    <font>
      <sz val="11"/>
      <color rgb="FF0000FF"/>
      <name val="Arial"/>
      <family val="2"/>
    </font>
    <font>
      <sz val="11"/>
      <color rgb="FFFF0000"/>
      <name val="Arial"/>
      <family val="2"/>
    </font>
    <font>
      <sz val="12"/>
      <color theme="1"/>
      <name val="Verdana"/>
      <family val="2"/>
    </font>
    <font>
      <b/>
      <sz val="10"/>
      <color rgb="FFFF0000"/>
      <name val="Engravers MT"/>
      <family val="1"/>
    </font>
    <font>
      <sz val="10"/>
      <color rgb="FFFF0000"/>
      <name val="Engravers MT"/>
      <family val="1"/>
    </font>
    <font>
      <b/>
      <sz val="8"/>
      <color rgb="FF0000FF"/>
      <name val="Times New Roman"/>
      <family val="1"/>
    </font>
    <font>
      <sz val="11"/>
      <name val="Times New Roman"/>
      <family val="1"/>
    </font>
    <font>
      <b/>
      <sz val="12"/>
      <color rgb="FFFF0000"/>
      <name val="Times New Roman"/>
      <family val="1"/>
    </font>
    <font>
      <b/>
      <sz val="10"/>
      <color rgb="FFFF0000"/>
      <name val="Arial"/>
      <family val="2"/>
    </font>
    <font>
      <b/>
      <sz val="20"/>
      <color rgb="FF3333FF"/>
      <name val="Arial"/>
      <family val="2"/>
    </font>
    <font>
      <b/>
      <sz val="20"/>
      <color rgb="FFFF0000"/>
      <name val="Arial"/>
      <family val="2"/>
    </font>
    <font>
      <b/>
      <sz val="20"/>
      <color rgb="FFFF0000"/>
      <name val="Calibri"/>
      <family val="2"/>
    </font>
    <font>
      <b/>
      <sz val="8"/>
      <color rgb="FFFF0000"/>
      <name val="Times New Roman"/>
      <family val="1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rgb="FFFF0000"/>
      <name val="Times New Roman"/>
      <family val="1"/>
    </font>
    <font>
      <b/>
      <sz val="11"/>
      <color theme="4" tint="-0.249977111117893"/>
      <name val="Engravers MT"/>
      <family val="1"/>
    </font>
    <font>
      <b/>
      <sz val="16"/>
      <color rgb="FF0070C0"/>
      <name val="Engravers MT"/>
      <family val="1"/>
    </font>
    <font>
      <sz val="8"/>
      <color rgb="FF0070C0"/>
      <name val="Engravers MT"/>
      <family val="1"/>
    </font>
    <font>
      <sz val="8"/>
      <name val="Calibri"/>
      <family val="2"/>
    </font>
    <font>
      <sz val="16"/>
      <color rgb="FF0070C0"/>
      <name val="Times New Roman"/>
      <family val="1"/>
    </font>
    <font>
      <sz val="16"/>
      <color rgb="FFFF0000"/>
      <name val="Times New Roman"/>
      <family val="1"/>
    </font>
    <font>
      <u/>
      <sz val="16"/>
      <color rgb="FFFF0000"/>
      <name val="Times New Roman"/>
      <family val="1"/>
    </font>
    <font>
      <sz val="8"/>
      <name val="Engravers MT"/>
      <family val="1"/>
    </font>
  </fonts>
  <fills count="10">
    <fill>
      <patternFill patternType="none"/>
    </fill>
    <fill>
      <patternFill patternType="gray125"/>
    </fill>
    <fill>
      <patternFill patternType="solid">
        <fgColor rgb="FFD6DCE4"/>
        <bgColor rgb="FFD6DCE4"/>
      </patternFill>
    </fill>
    <fill>
      <patternFill patternType="solid">
        <fgColor theme="0"/>
        <bgColor theme="0"/>
      </patternFill>
    </fill>
    <fill>
      <patternFill patternType="solid">
        <fgColor rgb="FFE2EFD9"/>
        <bgColor rgb="FFE2EFD9"/>
      </patternFill>
    </fill>
    <fill>
      <patternFill patternType="solid">
        <fgColor rgb="FFD9E2F3"/>
        <bgColor rgb="FFD9E2F3"/>
      </patternFill>
    </fill>
    <fill>
      <patternFill patternType="solid">
        <fgColor rgb="FFDEEAF6"/>
        <bgColor rgb="FFDEEAF6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5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5" fillId="0" borderId="8"/>
    <xf numFmtId="0" fontId="65" fillId="0" borderId="8"/>
  </cellStyleXfs>
  <cellXfs count="26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4" fillId="0" borderId="4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 wrapText="1"/>
    </xf>
    <xf numFmtId="0" fontId="45" fillId="0" borderId="0" xfId="0" applyFont="1"/>
    <xf numFmtId="49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6" fillId="0" borderId="0" xfId="0" applyFont="1"/>
    <xf numFmtId="0" fontId="21" fillId="0" borderId="0" xfId="0" applyFont="1" applyAlignment="1">
      <alignment vertical="center"/>
    </xf>
    <xf numFmtId="0" fontId="48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45" fillId="0" borderId="0" xfId="0" applyFont="1" applyAlignment="1">
      <alignment horizontal="center"/>
    </xf>
    <xf numFmtId="0" fontId="23" fillId="6" borderId="19" xfId="0" applyFont="1" applyFill="1" applyBorder="1" applyAlignment="1">
      <alignment horizontal="center" vertical="center"/>
    </xf>
    <xf numFmtId="0" fontId="51" fillId="6" borderId="21" xfId="0" applyFont="1" applyFill="1" applyBorder="1" applyAlignment="1">
      <alignment horizontal="center" vertical="center" wrapText="1"/>
    </xf>
    <xf numFmtId="0" fontId="48" fillId="6" borderId="22" xfId="0" applyFont="1" applyFill="1" applyBorder="1" applyAlignment="1">
      <alignment horizontal="center" vertical="center"/>
    </xf>
    <xf numFmtId="0" fontId="46" fillId="6" borderId="26" xfId="0" applyFont="1" applyFill="1" applyBorder="1" applyAlignment="1">
      <alignment horizontal="center" vertical="center"/>
    </xf>
    <xf numFmtId="0" fontId="53" fillId="6" borderId="28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54" fillId="0" borderId="5" xfId="0" applyFont="1" applyBorder="1" applyAlignment="1">
      <alignment horizontal="center" vertical="center"/>
    </xf>
    <xf numFmtId="0" fontId="14" fillId="6" borderId="30" xfId="0" applyFont="1" applyFill="1" applyBorder="1" applyAlignment="1">
      <alignment horizontal="center" vertical="center"/>
    </xf>
    <xf numFmtId="0" fontId="14" fillId="6" borderId="31" xfId="0" applyFont="1" applyFill="1" applyBorder="1" applyAlignment="1">
      <alignment horizontal="center" vertical="center"/>
    </xf>
    <xf numFmtId="1" fontId="14" fillId="6" borderId="32" xfId="0" applyNumberFormat="1" applyFont="1" applyFill="1" applyBorder="1" applyAlignment="1">
      <alignment horizontal="center" vertical="center"/>
    </xf>
    <xf numFmtId="0" fontId="55" fillId="6" borderId="29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59" fillId="0" borderId="25" xfId="0" applyFont="1" applyBorder="1" applyAlignment="1">
      <alignment horizontal="center"/>
    </xf>
    <xf numFmtId="0" fontId="47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60" fillId="0" borderId="17" xfId="0" applyFont="1" applyBorder="1" applyAlignment="1">
      <alignment horizontal="center"/>
    </xf>
    <xf numFmtId="0" fontId="59" fillId="0" borderId="17" xfId="0" applyFont="1" applyBorder="1" applyAlignment="1">
      <alignment horizontal="center"/>
    </xf>
    <xf numFmtId="0" fontId="60" fillId="0" borderId="27" xfId="0" applyFont="1" applyBorder="1" applyAlignment="1">
      <alignment horizontal="center"/>
    </xf>
    <xf numFmtId="0" fontId="14" fillId="0" borderId="0" xfId="0" applyFont="1"/>
    <xf numFmtId="49" fontId="14" fillId="0" borderId="0" xfId="0" applyNumberFormat="1" applyFont="1" applyAlignment="1">
      <alignment horizontal="center" vertical="center"/>
    </xf>
    <xf numFmtId="49" fontId="47" fillId="0" borderId="0" xfId="0" applyNumberFormat="1" applyFont="1" applyAlignment="1">
      <alignment horizontal="center" vertical="center"/>
    </xf>
    <xf numFmtId="0" fontId="31" fillId="0" borderId="0" xfId="0" applyFont="1"/>
    <xf numFmtId="49" fontId="31" fillId="0" borderId="0" xfId="0" applyNumberFormat="1" applyFont="1" applyAlignment="1">
      <alignment horizontal="center" vertical="center"/>
    </xf>
    <xf numFmtId="0" fontId="61" fillId="0" borderId="0" xfId="0" applyFont="1"/>
    <xf numFmtId="0" fontId="48" fillId="0" borderId="0" xfId="0" applyFont="1"/>
    <xf numFmtId="0" fontId="45" fillId="0" borderId="0" xfId="0" applyFont="1" applyAlignment="1">
      <alignment horizontal="right"/>
    </xf>
    <xf numFmtId="0" fontId="46" fillId="0" borderId="8" xfId="0" applyFont="1" applyBorder="1"/>
    <xf numFmtId="0" fontId="47" fillId="0" borderId="8" xfId="0" applyFont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0" fontId="44" fillId="0" borderId="8" xfId="0" applyFont="1" applyBorder="1" applyAlignment="1">
      <alignment vertical="center" wrapText="1"/>
    </xf>
    <xf numFmtId="0" fontId="0" fillId="0" borderId="8" xfId="0" applyBorder="1" applyAlignment="1"/>
    <xf numFmtId="0" fontId="61" fillId="3" borderId="8" xfId="0" applyFont="1" applyFill="1" applyBorder="1" applyAlignment="1">
      <alignment horizontal="right" vertical="center"/>
    </xf>
    <xf numFmtId="0" fontId="71" fillId="3" borderId="8" xfId="0" applyFont="1" applyFill="1" applyBorder="1" applyAlignment="1">
      <alignment horizontal="center" vertical="center" textRotation="90"/>
    </xf>
    <xf numFmtId="0" fontId="72" fillId="0" borderId="0" xfId="0" applyFont="1" applyAlignment="1">
      <alignment horizontal="center" vertical="center" wrapText="1"/>
    </xf>
    <xf numFmtId="49" fontId="73" fillId="0" borderId="0" xfId="0" applyNumberFormat="1" applyFont="1" applyAlignment="1">
      <alignment vertical="center"/>
    </xf>
    <xf numFmtId="0" fontId="44" fillId="0" borderId="8" xfId="0" applyFont="1" applyBorder="1" applyAlignment="1">
      <alignment vertical="center"/>
    </xf>
    <xf numFmtId="0" fontId="5" fillId="0" borderId="8" xfId="0" applyFont="1" applyBorder="1" applyAlignment="1"/>
    <xf numFmtId="0" fontId="72" fillId="0" borderId="0" xfId="0" applyFont="1" applyAlignment="1">
      <alignment horizontal="center" vertical="center"/>
    </xf>
    <xf numFmtId="49" fontId="73" fillId="0" borderId="8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/>
    <xf numFmtId="0" fontId="15" fillId="0" borderId="8" xfId="0" applyFont="1" applyFill="1" applyBorder="1" applyAlignment="1">
      <alignment horizontal="center"/>
    </xf>
    <xf numFmtId="0" fontId="13" fillId="0" borderId="8" xfId="0" applyFont="1" applyFill="1" applyBorder="1" applyAlignment="1">
      <alignment vertical="center"/>
    </xf>
    <xf numFmtId="0" fontId="13" fillId="0" borderId="8" xfId="0" applyFont="1" applyFill="1" applyBorder="1" applyAlignment="1">
      <alignment horizontal="center" vertical="center"/>
    </xf>
    <xf numFmtId="0" fontId="69" fillId="0" borderId="8" xfId="0" applyFont="1" applyFill="1" applyBorder="1" applyAlignment="1"/>
    <xf numFmtId="0" fontId="67" fillId="0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 vertical="center"/>
    </xf>
    <xf numFmtId="1" fontId="26" fillId="0" borderId="15" xfId="0" applyNumberFormat="1" applyFont="1" applyFill="1" applyBorder="1" applyAlignment="1">
      <alignment horizontal="center" vertical="center"/>
    </xf>
    <xf numFmtId="0" fontId="35" fillId="0" borderId="4" xfId="0" applyFont="1" applyFill="1" applyBorder="1" applyAlignment="1">
      <alignment horizontal="center" vertical="center"/>
    </xf>
    <xf numFmtId="1" fontId="26" fillId="0" borderId="15" xfId="0" applyNumberFormat="1" applyFont="1" applyFill="1" applyBorder="1" applyAlignment="1" applyProtection="1">
      <alignment horizontal="center" vertical="center"/>
    </xf>
    <xf numFmtId="0" fontId="14" fillId="0" borderId="8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15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5" fillId="0" borderId="11" xfId="0" applyFont="1" applyFill="1" applyBorder="1" applyAlignment="1"/>
    <xf numFmtId="0" fontId="26" fillId="0" borderId="15" xfId="0" applyFont="1" applyFill="1" applyBorder="1" applyAlignment="1">
      <alignment horizontal="center" vertical="center"/>
    </xf>
    <xf numFmtId="0" fontId="66" fillId="0" borderId="15" xfId="0" applyFont="1" applyFill="1" applyBorder="1" applyAlignment="1">
      <alignment horizontal="center" vertical="center"/>
    </xf>
    <xf numFmtId="0" fontId="26" fillId="0" borderId="16" xfId="0" applyFont="1" applyFill="1" applyBorder="1" applyAlignment="1">
      <alignment horizontal="center" vertical="center"/>
    </xf>
    <xf numFmtId="1" fontId="26" fillId="0" borderId="16" xfId="0" applyNumberFormat="1" applyFont="1" applyFill="1" applyBorder="1" applyAlignment="1" applyProtection="1">
      <alignment horizontal="center" vertical="center"/>
    </xf>
    <xf numFmtId="1" fontId="26" fillId="0" borderId="16" xfId="0" applyNumberFormat="1" applyFont="1" applyFill="1" applyBorder="1" applyAlignment="1">
      <alignment horizontal="center" vertical="center"/>
    </xf>
    <xf numFmtId="0" fontId="66" fillId="0" borderId="1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vertical="center"/>
    </xf>
    <xf numFmtId="0" fontId="41" fillId="0" borderId="8" xfId="0" applyFont="1" applyFill="1" applyBorder="1" applyAlignment="1">
      <alignment horizontal="left" vertical="center"/>
    </xf>
    <xf numFmtId="0" fontId="22" fillId="0" borderId="11" xfId="0" applyFont="1" applyFill="1" applyBorder="1" applyAlignment="1">
      <alignment vertical="center"/>
    </xf>
    <xf numFmtId="0" fontId="35" fillId="0" borderId="44" xfId="0" applyFont="1" applyFill="1" applyBorder="1" applyAlignment="1">
      <alignment horizontal="center" vertical="center"/>
    </xf>
    <xf numFmtId="0" fontId="36" fillId="0" borderId="4" xfId="0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/>
    </xf>
    <xf numFmtId="0" fontId="40" fillId="0" borderId="4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8" fillId="0" borderId="44" xfId="0" applyFont="1" applyFill="1" applyBorder="1" applyAlignment="1">
      <alignment horizontal="center" vertical="center"/>
    </xf>
    <xf numFmtId="165" fontId="36" fillId="0" borderId="4" xfId="0" applyNumberFormat="1" applyFont="1" applyFill="1" applyBorder="1" applyAlignment="1">
      <alignment horizontal="center" vertical="center"/>
    </xf>
    <xf numFmtId="165" fontId="40" fillId="0" borderId="4" xfId="0" applyNumberFormat="1" applyFont="1" applyFill="1" applyBorder="1" applyAlignment="1">
      <alignment horizontal="center" vertical="center"/>
    </xf>
    <xf numFmtId="165" fontId="40" fillId="0" borderId="44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44" fillId="0" borderId="15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1" fontId="44" fillId="0" borderId="4" xfId="0" applyNumberFormat="1" applyFont="1" applyFill="1" applyBorder="1" applyAlignment="1">
      <alignment horizontal="center" vertical="center"/>
    </xf>
    <xf numFmtId="0" fontId="77" fillId="0" borderId="7" xfId="0" applyFont="1" applyBorder="1" applyAlignment="1">
      <alignment horizontal="center" vertical="center"/>
    </xf>
    <xf numFmtId="0" fontId="77" fillId="0" borderId="6" xfId="0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5" fillId="0" borderId="2" xfId="0" applyFont="1" applyBorder="1"/>
    <xf numFmtId="0" fontId="5" fillId="0" borderId="8" xfId="0" applyFont="1" applyFill="1" applyBorder="1"/>
    <xf numFmtId="0" fontId="17" fillId="0" borderId="8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left" vertical="center" wrapText="1"/>
    </xf>
    <xf numFmtId="0" fontId="70" fillId="0" borderId="8" xfId="0" applyFont="1" applyFill="1" applyBorder="1" applyAlignment="1">
      <alignment horizontal="center" vertical="center"/>
    </xf>
    <xf numFmtId="0" fontId="5" fillId="0" borderId="39" xfId="0" applyFont="1" applyBorder="1"/>
    <xf numFmtId="0" fontId="44" fillId="0" borderId="2" xfId="0" applyFont="1" applyBorder="1" applyAlignment="1">
      <alignment vertical="center" wrapText="1"/>
    </xf>
    <xf numFmtId="0" fontId="52" fillId="0" borderId="7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7" fillId="0" borderId="8" xfId="0" applyFont="1" applyBorder="1" applyAlignment="1">
      <alignment horizontal="center" vertical="center"/>
    </xf>
    <xf numFmtId="164" fontId="7" fillId="0" borderId="8" xfId="0" applyNumberFormat="1" applyFont="1" applyFill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82" fillId="0" borderId="46" xfId="0" applyFont="1" applyBorder="1" applyAlignment="1">
      <alignment horizontal="center" vertical="center"/>
    </xf>
    <xf numFmtId="0" fontId="82" fillId="8" borderId="46" xfId="0" applyFont="1" applyFill="1" applyBorder="1" applyAlignment="1">
      <alignment vertical="center"/>
    </xf>
    <xf numFmtId="0" fontId="82" fillId="0" borderId="47" xfId="0" applyFont="1" applyBorder="1" applyAlignment="1">
      <alignment horizontal="center" vertical="center"/>
    </xf>
    <xf numFmtId="0" fontId="82" fillId="8" borderId="47" xfId="0" applyFont="1" applyFill="1" applyBorder="1" applyAlignment="1">
      <alignment vertical="center"/>
    </xf>
    <xf numFmtId="0" fontId="82" fillId="0" borderId="47" xfId="0" applyFont="1" applyBorder="1" applyAlignment="1">
      <alignment vertical="center"/>
    </xf>
    <xf numFmtId="0" fontId="82" fillId="0" borderId="48" xfId="0" applyFont="1" applyBorder="1" applyAlignment="1">
      <alignment horizontal="center" vertical="center"/>
    </xf>
    <xf numFmtId="0" fontId="82" fillId="8" borderId="48" xfId="0" applyFont="1" applyFill="1" applyBorder="1" applyAlignment="1">
      <alignment vertical="center"/>
    </xf>
    <xf numFmtId="0" fontId="10" fillId="8" borderId="45" xfId="0" applyFont="1" applyFill="1" applyBorder="1" applyAlignment="1">
      <alignment horizontal="center" vertical="center"/>
    </xf>
    <xf numFmtId="0" fontId="7" fillId="9" borderId="49" xfId="0" applyFont="1" applyFill="1" applyBorder="1" applyAlignment="1">
      <alignment horizontal="center" vertical="center"/>
    </xf>
    <xf numFmtId="0" fontId="7" fillId="9" borderId="50" xfId="0" applyFont="1" applyFill="1" applyBorder="1" applyAlignment="1">
      <alignment vertical="center"/>
    </xf>
    <xf numFmtId="0" fontId="7" fillId="9" borderId="51" xfId="0" applyFont="1" applyFill="1" applyBorder="1" applyAlignment="1">
      <alignment horizontal="center" vertical="center"/>
    </xf>
    <xf numFmtId="0" fontId="7" fillId="9" borderId="51" xfId="0" applyFont="1" applyFill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44" fillId="0" borderId="10" xfId="0" applyFont="1" applyFill="1" applyBorder="1" applyAlignment="1">
      <alignment horizontal="center"/>
    </xf>
    <xf numFmtId="0" fontId="44" fillId="0" borderId="11" xfId="0" applyFont="1" applyFill="1" applyBorder="1" applyAlignment="1">
      <alignment horizontal="center"/>
    </xf>
    <xf numFmtId="0" fontId="44" fillId="0" borderId="12" xfId="0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0" fontId="19" fillId="0" borderId="8" xfId="0" applyFont="1" applyFill="1" applyBorder="1" applyAlignment="1">
      <alignment horizontal="center"/>
    </xf>
    <xf numFmtId="0" fontId="20" fillId="0" borderId="42" xfId="0" applyFont="1" applyFill="1" applyBorder="1" applyAlignment="1">
      <alignment horizontal="center" vertical="center"/>
    </xf>
    <xf numFmtId="0" fontId="74" fillId="0" borderId="11" xfId="0" applyFont="1" applyFill="1" applyBorder="1" applyAlignment="1">
      <alignment horizontal="left" vertical="center"/>
    </xf>
    <xf numFmtId="0" fontId="74" fillId="0" borderId="12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/>
    </xf>
    <xf numFmtId="0" fontId="68" fillId="0" borderId="8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left" vertical="center" wrapText="1"/>
    </xf>
    <xf numFmtId="0" fontId="70" fillId="0" borderId="8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0" fontId="24" fillId="0" borderId="22" xfId="0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horizontal="center" vertical="center"/>
    </xf>
    <xf numFmtId="0" fontId="24" fillId="0" borderId="41" xfId="0" applyFont="1" applyFill="1" applyBorder="1" applyAlignment="1">
      <alignment horizontal="center" vertical="center"/>
    </xf>
    <xf numFmtId="0" fontId="24" fillId="0" borderId="42" xfId="0" applyFont="1" applyFill="1" applyBorder="1" applyAlignment="1">
      <alignment horizontal="center" vertical="center"/>
    </xf>
    <xf numFmtId="0" fontId="24" fillId="0" borderId="4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 textRotation="90"/>
    </xf>
    <xf numFmtId="0" fontId="25" fillId="0" borderId="10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/>
    </xf>
    <xf numFmtId="0" fontId="28" fillId="0" borderId="22" xfId="0" applyFont="1" applyFill="1" applyBorder="1" applyAlignment="1">
      <alignment horizontal="center" vertical="center"/>
    </xf>
    <xf numFmtId="0" fontId="28" fillId="0" borderId="41" xfId="0" applyFont="1" applyFill="1" applyBorder="1" applyAlignment="1">
      <alignment horizontal="center" vertical="center"/>
    </xf>
    <xf numFmtId="0" fontId="28" fillId="0" borderId="42" xfId="0" applyFont="1" applyFill="1" applyBorder="1" applyAlignment="1">
      <alignment horizontal="center" vertical="center"/>
    </xf>
    <xf numFmtId="0" fontId="28" fillId="0" borderId="43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0" fontId="35" fillId="0" borderId="10" xfId="0" applyFont="1" applyFill="1" applyBorder="1" applyAlignment="1">
      <alignment horizontal="left" vertical="center"/>
    </xf>
    <xf numFmtId="0" fontId="35" fillId="0" borderId="11" xfId="0" applyFont="1" applyFill="1" applyBorder="1" applyAlignment="1">
      <alignment horizontal="left" vertical="center"/>
    </xf>
    <xf numFmtId="0" fontId="35" fillId="0" borderId="12" xfId="0" applyFont="1" applyFill="1" applyBorder="1" applyAlignment="1">
      <alignment horizontal="left" vertical="center"/>
    </xf>
    <xf numFmtId="0" fontId="33" fillId="0" borderId="10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center" vertical="center"/>
    </xf>
    <xf numFmtId="0" fontId="33" fillId="0" borderId="12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/>
    </xf>
    <xf numFmtId="0" fontId="34" fillId="0" borderId="44" xfId="0" applyFont="1" applyFill="1" applyBorder="1" applyAlignment="1">
      <alignment horizontal="center" vertical="center"/>
    </xf>
    <xf numFmtId="0" fontId="35" fillId="0" borderId="10" xfId="0" applyFont="1" applyFill="1" applyBorder="1" applyAlignment="1">
      <alignment vertical="center"/>
    </xf>
    <xf numFmtId="0" fontId="35" fillId="0" borderId="11" xfId="0" applyFont="1" applyFill="1" applyBorder="1" applyAlignment="1">
      <alignment vertical="center"/>
    </xf>
    <xf numFmtId="0" fontId="35" fillId="0" borderId="12" xfId="0" applyFont="1" applyFill="1" applyBorder="1" applyAlignment="1">
      <alignment vertical="center"/>
    </xf>
    <xf numFmtId="0" fontId="39" fillId="0" borderId="4" xfId="0" applyFont="1" applyFill="1" applyBorder="1" applyAlignment="1">
      <alignment horizontal="center" vertical="center"/>
    </xf>
    <xf numFmtId="0" fontId="48" fillId="0" borderId="16" xfId="0" applyFont="1" applyBorder="1" applyAlignment="1">
      <alignment horizontal="center"/>
    </xf>
    <xf numFmtId="49" fontId="73" fillId="0" borderId="0" xfId="0" applyNumberFormat="1" applyFont="1" applyAlignment="1">
      <alignment horizontal="center" vertical="center"/>
    </xf>
    <xf numFmtId="49" fontId="73" fillId="0" borderId="8" xfId="0" applyNumberFormat="1" applyFont="1" applyBorder="1" applyAlignment="1">
      <alignment horizontal="center" vertical="center"/>
    </xf>
    <xf numFmtId="0" fontId="25" fillId="5" borderId="10" xfId="0" applyFont="1" applyFill="1" applyBorder="1" applyAlignment="1">
      <alignment horizontal="center" vertical="center"/>
    </xf>
    <xf numFmtId="0" fontId="23" fillId="5" borderId="10" xfId="0" applyFont="1" applyFill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textRotation="90"/>
    </xf>
    <xf numFmtId="0" fontId="52" fillId="0" borderId="10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25" fillId="6" borderId="25" xfId="0" applyFont="1" applyFill="1" applyBorder="1" applyAlignment="1">
      <alignment horizontal="center" vertical="center" textRotation="90"/>
    </xf>
    <xf numFmtId="0" fontId="47" fillId="6" borderId="20" xfId="0" applyFont="1" applyFill="1" applyBorder="1" applyAlignment="1">
      <alignment horizontal="center" vertical="center" textRotation="255"/>
    </xf>
    <xf numFmtId="0" fontId="44" fillId="0" borderId="8" xfId="0" applyFont="1" applyBorder="1" applyAlignment="1">
      <alignment horizontal="left" vertical="center"/>
    </xf>
    <xf numFmtId="0" fontId="47" fillId="0" borderId="7" xfId="0" applyFont="1" applyBorder="1" applyAlignment="1">
      <alignment horizontal="center" vertical="center" textRotation="255"/>
    </xf>
    <xf numFmtId="0" fontId="44" fillId="0" borderId="7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 wrapText="1"/>
    </xf>
    <xf numFmtId="0" fontId="49" fillId="4" borderId="10" xfId="0" applyFont="1" applyFill="1" applyBorder="1" applyAlignment="1">
      <alignment vertical="center"/>
    </xf>
    <xf numFmtId="0" fontId="23" fillId="5" borderId="10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8" fillId="3" borderId="38" xfId="0" applyFont="1" applyFill="1" applyBorder="1" applyAlignment="1">
      <alignment horizontal="left" vertical="center"/>
    </xf>
    <xf numFmtId="0" fontId="28" fillId="0" borderId="1" xfId="0" applyFont="1" applyBorder="1" applyAlignment="1">
      <alignment vertical="center" wrapText="1"/>
    </xf>
    <xf numFmtId="0" fontId="44" fillId="0" borderId="2" xfId="0" applyFont="1" applyBorder="1" applyAlignment="1">
      <alignment vertical="center" wrapText="1"/>
    </xf>
    <xf numFmtId="0" fontId="58" fillId="3" borderId="33" xfId="0" applyFont="1" applyFill="1" applyBorder="1" applyAlignment="1">
      <alignment horizontal="left" vertical="center"/>
    </xf>
    <xf numFmtId="0" fontId="58" fillId="3" borderId="36" xfId="0" applyFont="1" applyFill="1" applyBorder="1" applyAlignment="1">
      <alignment horizontal="left" vertical="center"/>
    </xf>
    <xf numFmtId="0" fontId="47" fillId="0" borderId="0" xfId="0" applyFont="1" applyAlignment="1">
      <alignment vertical="center"/>
    </xf>
    <xf numFmtId="49" fontId="44" fillId="0" borderId="0" xfId="0" applyNumberFormat="1" applyFont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50" fillId="0" borderId="18" xfId="0" applyFont="1" applyBorder="1" applyAlignment="1">
      <alignment horizontal="center" vertical="center"/>
    </xf>
    <xf numFmtId="0" fontId="48" fillId="0" borderId="15" xfId="0" applyFont="1" applyBorder="1" applyAlignment="1">
      <alignment horizontal="center"/>
    </xf>
    <xf numFmtId="0" fontId="0" fillId="0" borderId="0" xfId="0" applyAlignment="1"/>
    <xf numFmtId="0" fontId="5" fillId="0" borderId="2" xfId="0" applyFont="1" applyBorder="1" applyAlignment="1"/>
    <xf numFmtId="0" fontId="5" fillId="0" borderId="3" xfId="0" applyFont="1" applyBorder="1" applyAlignment="1"/>
    <xf numFmtId="0" fontId="1" fillId="3" borderId="8" xfId="0" applyFont="1" applyFill="1" applyBorder="1" applyAlignment="1">
      <alignment horizontal="left" vertical="center"/>
    </xf>
    <xf numFmtId="0" fontId="5" fillId="0" borderId="8" xfId="0" applyFont="1" applyBorder="1" applyAlignment="1"/>
    <xf numFmtId="0" fontId="16" fillId="0" borderId="8" xfId="0" applyFont="1" applyFill="1" applyBorder="1"/>
    <xf numFmtId="0" fontId="5" fillId="0" borderId="8" xfId="0" applyFont="1" applyFill="1" applyBorder="1" applyAlignment="1"/>
    <xf numFmtId="0" fontId="18" fillId="0" borderId="8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/>
    <xf numFmtId="0" fontId="5" fillId="0" borderId="12" xfId="0" applyFont="1" applyFill="1" applyBorder="1" applyAlignment="1"/>
    <xf numFmtId="0" fontId="5" fillId="0" borderId="13" xfId="0" applyFont="1" applyFill="1" applyBorder="1" applyAlignment="1"/>
    <xf numFmtId="0" fontId="5" fillId="0" borderId="14" xfId="0" applyFont="1" applyFill="1" applyBorder="1" applyAlignment="1"/>
    <xf numFmtId="0" fontId="5" fillId="0" borderId="4" xfId="0" applyFont="1" applyFill="1" applyBorder="1" applyAlignment="1"/>
    <xf numFmtId="0" fontId="5" fillId="0" borderId="44" xfId="0" applyFont="1" applyFill="1" applyBorder="1" applyAlignment="1"/>
    <xf numFmtId="9" fontId="42" fillId="0" borderId="8" xfId="0" applyNumberFormat="1" applyFont="1" applyFill="1" applyBorder="1" applyAlignment="1">
      <alignment horizontal="center" vertical="center"/>
    </xf>
    <xf numFmtId="9" fontId="43" fillId="0" borderId="8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0" fillId="0" borderId="8" xfId="0" applyBorder="1" applyAlignment="1"/>
    <xf numFmtId="0" fontId="5" fillId="0" borderId="11" xfId="0" applyFont="1" applyBorder="1" applyAlignment="1"/>
    <xf numFmtId="0" fontId="5" fillId="0" borderId="12" xfId="0" applyFont="1" applyBorder="1" applyAlignment="1"/>
    <xf numFmtId="0" fontId="78" fillId="0" borderId="11" xfId="0" applyFont="1" applyBorder="1" applyAlignment="1"/>
    <xf numFmtId="0" fontId="78" fillId="0" borderId="12" xfId="0" applyFont="1" applyBorder="1" applyAlignment="1"/>
    <xf numFmtId="0" fontId="5" fillId="0" borderId="19" xfId="0" applyFont="1" applyBorder="1" applyAlignment="1"/>
    <xf numFmtId="0" fontId="5" fillId="0" borderId="22" xfId="0" applyFont="1" applyBorder="1" applyAlignment="1"/>
    <xf numFmtId="0" fontId="5" fillId="0" borderId="13" xfId="0" applyFont="1" applyBorder="1" applyAlignment="1"/>
    <xf numFmtId="0" fontId="5" fillId="0" borderId="23" xfId="0" applyFont="1" applyBorder="1" applyAlignment="1"/>
    <xf numFmtId="0" fontId="5" fillId="0" borderId="26" xfId="0" applyFont="1" applyBorder="1" applyAlignment="1"/>
    <xf numFmtId="0" fontId="44" fillId="6" borderId="35" xfId="0" applyFont="1" applyFill="1" applyBorder="1" applyAlignment="1">
      <alignment horizontal="center" vertical="center"/>
    </xf>
    <xf numFmtId="0" fontId="5" fillId="0" borderId="24" xfId="0" applyFont="1" applyBorder="1" applyAlignment="1"/>
    <xf numFmtId="0" fontId="5" fillId="0" borderId="14" xfId="0" applyFont="1" applyBorder="1" applyAlignment="1"/>
    <xf numFmtId="0" fontId="5" fillId="0" borderId="40" xfId="0" applyFont="1" applyBorder="1" applyAlignment="1"/>
    <xf numFmtId="0" fontId="5" fillId="0" borderId="27" xfId="0" applyFont="1" applyBorder="1" applyAlignment="1"/>
    <xf numFmtId="0" fontId="14" fillId="6" borderId="37" xfId="0" applyFont="1" applyFill="1" applyBorder="1" applyAlignment="1">
      <alignment horizontal="center" vertical="center"/>
    </xf>
    <xf numFmtId="0" fontId="44" fillId="0" borderId="38" xfId="0" applyFont="1" applyBorder="1" applyAlignment="1">
      <alignment horizontal="left" vertical="center"/>
    </xf>
    <xf numFmtId="0" fontId="5" fillId="0" borderId="39" xfId="0" applyFont="1" applyBorder="1" applyAlignment="1"/>
    <xf numFmtId="1" fontId="28" fillId="0" borderId="38" xfId="0" applyNumberFormat="1" applyFont="1" applyBorder="1" applyAlignment="1">
      <alignment horizontal="center" vertical="center" wrapText="1"/>
    </xf>
    <xf numFmtId="1" fontId="56" fillId="0" borderId="38" xfId="0" applyNumberFormat="1" applyFont="1" applyBorder="1" applyAlignment="1">
      <alignment horizontal="center" vertical="center" wrapText="1"/>
    </xf>
    <xf numFmtId="0" fontId="47" fillId="0" borderId="34" xfId="0" applyFont="1" applyBorder="1" applyAlignment="1">
      <alignment vertical="center" wrapText="1"/>
    </xf>
    <xf numFmtId="0" fontId="31" fillId="0" borderId="34" xfId="0" applyFont="1" applyBorder="1" applyAlignment="1">
      <alignment vertical="center" wrapText="1"/>
    </xf>
    <xf numFmtId="0" fontId="5" fillId="0" borderId="34" xfId="0" applyFont="1" applyBorder="1" applyAlignment="1"/>
    <xf numFmtId="0" fontId="5" fillId="0" borderId="35" xfId="0" applyFont="1" applyBorder="1" applyAlignment="1"/>
    <xf numFmtId="0" fontId="5" fillId="0" borderId="9" xfId="0" applyFont="1" applyBorder="1" applyAlignment="1"/>
    <xf numFmtId="0" fontId="5" fillId="0" borderId="37" xfId="0" applyFont="1" applyBorder="1" applyAlignment="1"/>
    <xf numFmtId="0" fontId="44" fillId="7" borderId="8" xfId="0" applyFont="1" applyFill="1" applyBorder="1" applyAlignment="1">
      <alignment horizontal="center" vertical="center" readingOrder="2"/>
    </xf>
  </cellXfs>
  <cellStyles count="3">
    <cellStyle name="Normal" xfId="0" builtinId="0"/>
    <cellStyle name="Normal 2" xfId="1" xr:uid="{00000000-0005-0000-0000-000001000000}"/>
    <cellStyle name="Normal 3 2" xfId="2" xr:uid="{00000000-0005-0000-0000-000002000000}"/>
  </cellStyles>
  <dxfs count="271"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b/>
        <color rgb="FF7030A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b/>
        <color rgb="FF7030A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21" Type="http://customschemas.google.com/relationships/workbookmetadata" Target="metadata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3000375</xdr:colOff>
      <xdr:row>41</xdr:row>
      <xdr:rowOff>47625</xdr:rowOff>
    </xdr:from>
    <xdr:ext cx="3867150" cy="5429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417188" y="3513300"/>
          <a:ext cx="3857625" cy="5334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 SUBDIRECTOR PEDAGÓGICO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771525" cy="8001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173821</xdr:colOff>
      <xdr:row>0</xdr:row>
      <xdr:rowOff>6163</xdr:rowOff>
    </xdr:from>
    <xdr:ext cx="714375" cy="742950"/>
    <xdr:pic>
      <xdr:nvPicPr>
        <xdr:cNvPr id="2" name="image2.png" descr="C:\Users\IMIL\Desktop\LogoIPIL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17271" y="6163"/>
          <a:ext cx="7143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100317</xdr:colOff>
      <xdr:row>0</xdr:row>
      <xdr:rowOff>43962</xdr:rowOff>
    </xdr:from>
    <xdr:to>
      <xdr:col>36</xdr:col>
      <xdr:colOff>47166</xdr:colOff>
      <xdr:row>1</xdr:row>
      <xdr:rowOff>20399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6355" y="43962"/>
          <a:ext cx="1031234" cy="11560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100317</xdr:colOff>
      <xdr:row>0</xdr:row>
      <xdr:rowOff>43962</xdr:rowOff>
    </xdr:from>
    <xdr:to>
      <xdr:col>36</xdr:col>
      <xdr:colOff>47166</xdr:colOff>
      <xdr:row>1</xdr:row>
      <xdr:rowOff>20399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1742" y="43962"/>
          <a:ext cx="1032699" cy="11575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173821</xdr:colOff>
      <xdr:row>0</xdr:row>
      <xdr:rowOff>6163</xdr:rowOff>
    </xdr:from>
    <xdr:ext cx="714375" cy="742950"/>
    <xdr:pic>
      <xdr:nvPicPr>
        <xdr:cNvPr id="2" name="image2.png" descr="C:\Users\IMIL\Desktop\LogoIPIL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17271" y="6163"/>
          <a:ext cx="7143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173821</xdr:colOff>
      <xdr:row>0</xdr:row>
      <xdr:rowOff>6163</xdr:rowOff>
    </xdr:from>
    <xdr:ext cx="714375" cy="742950"/>
    <xdr:pic>
      <xdr:nvPicPr>
        <xdr:cNvPr id="2" name="image2.png" descr="C:\Users\IMIL\Desktop\LogoIPIL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17271" y="6163"/>
          <a:ext cx="7143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173821</xdr:colOff>
      <xdr:row>0</xdr:row>
      <xdr:rowOff>6163</xdr:rowOff>
    </xdr:from>
    <xdr:ext cx="714375" cy="742950"/>
    <xdr:pic>
      <xdr:nvPicPr>
        <xdr:cNvPr id="2" name="image2.png" descr="C:\Users\IMIL\Desktop\LogoIPIL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17271" y="6163"/>
          <a:ext cx="7143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173821</xdr:colOff>
      <xdr:row>0</xdr:row>
      <xdr:rowOff>6163</xdr:rowOff>
    </xdr:from>
    <xdr:ext cx="714375" cy="742950"/>
    <xdr:pic>
      <xdr:nvPicPr>
        <xdr:cNvPr id="2" name="image2.png" descr="C:\Users\IMIL\Desktop\LogoIPIL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17271" y="6163"/>
          <a:ext cx="7143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173821</xdr:colOff>
      <xdr:row>0</xdr:row>
      <xdr:rowOff>6163</xdr:rowOff>
    </xdr:from>
    <xdr:ext cx="714375" cy="742950"/>
    <xdr:pic>
      <xdr:nvPicPr>
        <xdr:cNvPr id="2" name="image2.png" descr="C:\Users\IMIL\Desktop\LogoIPIL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17271" y="6163"/>
          <a:ext cx="7143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173821</xdr:colOff>
      <xdr:row>0</xdr:row>
      <xdr:rowOff>6163</xdr:rowOff>
    </xdr:from>
    <xdr:ext cx="714375" cy="742950"/>
    <xdr:pic>
      <xdr:nvPicPr>
        <xdr:cNvPr id="2" name="image2.png" descr="C:\Users\IMIL\Desktop\LogoIPIL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17271" y="6163"/>
          <a:ext cx="7143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173821</xdr:colOff>
      <xdr:row>0</xdr:row>
      <xdr:rowOff>6163</xdr:rowOff>
    </xdr:from>
    <xdr:ext cx="714375" cy="742950"/>
    <xdr:pic>
      <xdr:nvPicPr>
        <xdr:cNvPr id="2" name="image2.png" descr="C:\Users\IMIL\Desktop\LogoIPIL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17271" y="6163"/>
          <a:ext cx="7143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173821</xdr:colOff>
      <xdr:row>0</xdr:row>
      <xdr:rowOff>6163</xdr:rowOff>
    </xdr:from>
    <xdr:ext cx="714375" cy="742950"/>
    <xdr:pic>
      <xdr:nvPicPr>
        <xdr:cNvPr id="2" name="image2.png" descr="C:\Users\IMIL\Desktop\LogoIPIL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17271" y="6163"/>
          <a:ext cx="714375" cy="7429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Z989"/>
  <sheetViews>
    <sheetView zoomScale="130" zoomScaleNormal="130" workbookViewId="0">
      <selection activeCell="A43" sqref="A43:G43"/>
    </sheetView>
  </sheetViews>
  <sheetFormatPr defaultColWidth="14.42578125" defaultRowHeight="15" customHeight="1"/>
  <cols>
    <col min="1" max="1" width="3.5703125" customWidth="1"/>
    <col min="2" max="2" width="8.42578125" customWidth="1"/>
    <col min="3" max="3" width="53" customWidth="1"/>
    <col min="4" max="4" width="7.42578125" customWidth="1"/>
    <col min="5" max="5" width="8.28515625" customWidth="1"/>
    <col min="6" max="6" width="15.85546875" customWidth="1"/>
    <col min="7" max="7" width="12.7109375" customWidth="1"/>
    <col min="8" max="26" width="12.5703125" customWidth="1"/>
  </cols>
  <sheetData>
    <row r="1" spans="1:26" ht="15.75" customHeight="1">
      <c r="A1" s="1"/>
      <c r="B1" s="2"/>
      <c r="C1" s="135" t="s">
        <v>0</v>
      </c>
      <c r="D1" s="219"/>
      <c r="E1" s="219"/>
      <c r="F1" s="219"/>
      <c r="G1" s="219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>
      <c r="A2" s="1"/>
      <c r="B2" s="2"/>
      <c r="C2" s="136" t="s">
        <v>1</v>
      </c>
      <c r="D2" s="219"/>
      <c r="E2" s="219"/>
      <c r="F2" s="219"/>
      <c r="G2" s="219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>
      <c r="A3" s="1"/>
      <c r="B3" s="2"/>
      <c r="C3" s="137" t="s">
        <v>2</v>
      </c>
      <c r="D3" s="220"/>
      <c r="E3" s="220"/>
      <c r="F3" s="220"/>
      <c r="G3" s="221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>
      <c r="A4" s="1"/>
      <c r="B4" s="2"/>
      <c r="C4" s="135" t="s">
        <v>3</v>
      </c>
      <c r="D4" s="219"/>
      <c r="E4" s="219"/>
      <c r="F4" s="219"/>
      <c r="G4" s="21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" customHeight="1">
      <c r="A5" s="222" t="s">
        <v>4</v>
      </c>
      <c r="B5" s="223"/>
      <c r="C5" s="223"/>
      <c r="D5" s="138" t="s">
        <v>5</v>
      </c>
      <c r="E5" s="219"/>
      <c r="F5" s="219"/>
      <c r="G5" s="21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" customHeight="1" thickBot="1">
      <c r="A6" s="4"/>
      <c r="B6" s="5"/>
      <c r="C6" s="6" t="s">
        <v>6</v>
      </c>
      <c r="D6" s="5"/>
      <c r="E6" s="5"/>
      <c r="F6" s="5"/>
      <c r="G6" s="5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3.5" customHeight="1" thickBot="1">
      <c r="A7" s="7" t="s">
        <v>7</v>
      </c>
      <c r="B7" s="7" t="s">
        <v>8</v>
      </c>
      <c r="C7" s="7" t="s">
        <v>9</v>
      </c>
      <c r="D7" s="8" t="s">
        <v>10</v>
      </c>
      <c r="E7" s="8" t="s">
        <v>11</v>
      </c>
      <c r="F7" s="8" t="s">
        <v>12</v>
      </c>
      <c r="G7" s="8" t="s">
        <v>13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3.5" customHeight="1" thickBot="1">
      <c r="A8" s="120">
        <v>1</v>
      </c>
      <c r="B8" s="121">
        <v>71620</v>
      </c>
      <c r="C8" s="122" t="s">
        <v>14</v>
      </c>
      <c r="D8" s="104" t="s">
        <v>15</v>
      </c>
      <c r="E8" s="104"/>
      <c r="F8" s="51"/>
      <c r="G8" s="52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3.5" customHeight="1" thickBot="1">
      <c r="A9" s="120">
        <v>2</v>
      </c>
      <c r="B9" s="123">
        <v>71621</v>
      </c>
      <c r="C9" s="124" t="s">
        <v>16</v>
      </c>
      <c r="D9" s="105" t="s">
        <v>15</v>
      </c>
      <c r="E9" s="105"/>
      <c r="F9" s="51"/>
      <c r="G9" s="52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3.5" customHeight="1" thickBot="1">
      <c r="A10" s="120">
        <v>3</v>
      </c>
      <c r="B10" s="123">
        <v>71622</v>
      </c>
      <c r="C10" s="124" t="s">
        <v>17</v>
      </c>
      <c r="D10" s="105" t="s">
        <v>15</v>
      </c>
      <c r="E10" s="105"/>
      <c r="F10" s="51"/>
      <c r="G10" s="52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3.5" customHeight="1" thickBot="1">
      <c r="A11" s="120">
        <v>4</v>
      </c>
      <c r="B11" s="123">
        <v>71624</v>
      </c>
      <c r="C11" s="125" t="s">
        <v>18</v>
      </c>
      <c r="D11" s="105" t="s">
        <v>15</v>
      </c>
      <c r="E11" s="105"/>
      <c r="F11" s="51"/>
      <c r="G11" s="5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3.5" customHeight="1" thickBot="1">
      <c r="A12" s="120">
        <v>5</v>
      </c>
      <c r="B12" s="126">
        <v>71625</v>
      </c>
      <c r="C12" s="127" t="s">
        <v>19</v>
      </c>
      <c r="D12" s="105" t="s">
        <v>15</v>
      </c>
      <c r="E12" s="105"/>
      <c r="F12" s="51"/>
      <c r="G12" s="52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3.5" customHeight="1" thickBot="1">
      <c r="A13" s="120">
        <v>6</v>
      </c>
      <c r="B13" s="123">
        <v>71626</v>
      </c>
      <c r="C13" s="125" t="s">
        <v>20</v>
      </c>
      <c r="D13" s="105" t="s">
        <v>15</v>
      </c>
      <c r="E13" s="105"/>
      <c r="F13" s="51"/>
      <c r="G13" s="52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3.5" customHeight="1" thickBot="1">
      <c r="A14" s="120">
        <v>7</v>
      </c>
      <c r="B14" s="123">
        <v>71570</v>
      </c>
      <c r="C14" s="124" t="s">
        <v>21</v>
      </c>
      <c r="D14" s="105" t="s">
        <v>15</v>
      </c>
      <c r="E14" s="105"/>
      <c r="F14" s="51"/>
      <c r="G14" s="52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3.5" customHeight="1" thickBot="1">
      <c r="A15" s="120">
        <v>8</v>
      </c>
      <c r="B15" s="123">
        <v>71571</v>
      </c>
      <c r="C15" s="124" t="s">
        <v>22</v>
      </c>
      <c r="D15" s="105" t="s">
        <v>15</v>
      </c>
      <c r="E15" s="105"/>
      <c r="F15" s="51"/>
      <c r="G15" s="52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3.5" customHeight="1" thickBot="1">
      <c r="A16" s="120">
        <v>9</v>
      </c>
      <c r="B16" s="123">
        <v>71629</v>
      </c>
      <c r="C16" s="124" t="s">
        <v>23</v>
      </c>
      <c r="D16" s="105" t="s">
        <v>24</v>
      </c>
      <c r="E16" s="105"/>
      <c r="F16" s="51"/>
      <c r="G16" s="52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3.5" customHeight="1" thickBot="1">
      <c r="A17" s="120">
        <v>10</v>
      </c>
      <c r="B17" s="123">
        <v>68693</v>
      </c>
      <c r="C17" s="124" t="s">
        <v>25</v>
      </c>
      <c r="D17" s="105" t="s">
        <v>15</v>
      </c>
      <c r="E17" s="105"/>
      <c r="F17" s="51"/>
      <c r="G17" s="52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3.5" customHeight="1" thickBot="1">
      <c r="A18" s="120">
        <v>11</v>
      </c>
      <c r="B18" s="123">
        <v>71577</v>
      </c>
      <c r="C18" s="125" t="s">
        <v>26</v>
      </c>
      <c r="D18" s="105" t="s">
        <v>15</v>
      </c>
      <c r="E18" s="105"/>
      <c r="F18" s="51"/>
      <c r="G18" s="52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3.5" customHeight="1" thickBot="1">
      <c r="A19" s="120">
        <v>12</v>
      </c>
      <c r="B19" s="123">
        <v>71641</v>
      </c>
      <c r="C19" s="125" t="s">
        <v>27</v>
      </c>
      <c r="D19" s="105" t="s">
        <v>15</v>
      </c>
      <c r="E19" s="105"/>
      <c r="F19" s="51"/>
      <c r="G19" s="52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3.5" customHeight="1" thickBot="1">
      <c r="A20" s="120">
        <v>13</v>
      </c>
      <c r="B20" s="123">
        <v>71643</v>
      </c>
      <c r="C20" s="124" t="s">
        <v>28</v>
      </c>
      <c r="D20" s="105" t="s">
        <v>15</v>
      </c>
      <c r="E20" s="105"/>
      <c r="F20" s="51"/>
      <c r="G20" s="52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3.5" customHeight="1" thickBot="1">
      <c r="A21" s="120">
        <v>14</v>
      </c>
      <c r="B21" s="123">
        <v>68795</v>
      </c>
      <c r="C21" s="124" t="s">
        <v>29</v>
      </c>
      <c r="D21" s="105" t="s">
        <v>15</v>
      </c>
      <c r="E21" s="105"/>
      <c r="F21" s="51"/>
      <c r="G21" s="52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3.5" customHeight="1" thickBot="1">
      <c r="A22" s="120">
        <v>15</v>
      </c>
      <c r="B22" s="123">
        <v>71582</v>
      </c>
      <c r="C22" s="124" t="s">
        <v>30</v>
      </c>
      <c r="D22" s="105" t="s">
        <v>15</v>
      </c>
      <c r="E22" s="105"/>
      <c r="F22" s="51"/>
      <c r="G22" s="52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3.5" customHeight="1" thickBot="1">
      <c r="A23" s="120">
        <v>16</v>
      </c>
      <c r="B23" s="123">
        <v>71591</v>
      </c>
      <c r="C23" s="124" t="s">
        <v>31</v>
      </c>
      <c r="D23" s="105" t="s">
        <v>24</v>
      </c>
      <c r="E23" s="105"/>
      <c r="F23" s="51"/>
      <c r="G23" s="5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3.5" customHeight="1" thickBot="1">
      <c r="A24" s="120">
        <v>17</v>
      </c>
      <c r="B24" s="123">
        <v>71585</v>
      </c>
      <c r="C24" s="124" t="s">
        <v>32</v>
      </c>
      <c r="D24" s="105" t="s">
        <v>24</v>
      </c>
      <c r="E24" s="105"/>
      <c r="F24" s="51"/>
      <c r="G24" s="5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3.5" customHeight="1" thickBot="1">
      <c r="A25" s="120">
        <v>18</v>
      </c>
      <c r="B25" s="123">
        <v>71588</v>
      </c>
      <c r="C25" s="124" t="s">
        <v>33</v>
      </c>
      <c r="D25" s="105" t="s">
        <v>15</v>
      </c>
      <c r="E25" s="105"/>
      <c r="F25" s="51"/>
      <c r="G25" s="52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3.5" customHeight="1" thickBot="1">
      <c r="A26" s="120">
        <v>19</v>
      </c>
      <c r="B26" s="123">
        <v>71647</v>
      </c>
      <c r="C26" s="124" t="s">
        <v>34</v>
      </c>
      <c r="D26" s="105" t="s">
        <v>15</v>
      </c>
      <c r="E26" s="105"/>
      <c r="F26" s="51"/>
      <c r="G26" s="52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3.5" customHeight="1" thickBot="1">
      <c r="A27" s="120">
        <v>20</v>
      </c>
      <c r="B27" s="123">
        <v>71649</v>
      </c>
      <c r="C27" s="125" t="s">
        <v>35</v>
      </c>
      <c r="D27" s="105" t="s">
        <v>15</v>
      </c>
      <c r="E27" s="105"/>
      <c r="F27" s="51"/>
      <c r="G27" s="52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3.5" customHeight="1" thickBot="1">
      <c r="A28" s="120">
        <v>21</v>
      </c>
      <c r="B28" s="123">
        <v>71650</v>
      </c>
      <c r="C28" s="124" t="s">
        <v>36</v>
      </c>
      <c r="D28" s="105" t="s">
        <v>24</v>
      </c>
      <c r="E28" s="105"/>
      <c r="F28" s="51"/>
      <c r="G28" s="52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3.5" customHeight="1" thickBot="1">
      <c r="A29" s="120">
        <v>22</v>
      </c>
      <c r="B29" s="123">
        <v>71657</v>
      </c>
      <c r="C29" s="124" t="s">
        <v>37</v>
      </c>
      <c r="D29" s="105" t="s">
        <v>15</v>
      </c>
      <c r="E29" s="105"/>
      <c r="F29" s="51"/>
      <c r="G29" s="52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3.5" customHeight="1" thickBot="1">
      <c r="A30" s="120">
        <v>23</v>
      </c>
      <c r="B30" s="123">
        <v>71595</v>
      </c>
      <c r="C30" s="125" t="s">
        <v>38</v>
      </c>
      <c r="D30" s="105" t="s">
        <v>15</v>
      </c>
      <c r="E30" s="105"/>
      <c r="F30" s="51"/>
      <c r="G30" s="52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3.5" customHeight="1" thickBot="1">
      <c r="A31" s="120">
        <v>24</v>
      </c>
      <c r="B31" s="123">
        <v>71597</v>
      </c>
      <c r="C31" s="125" t="s">
        <v>39</v>
      </c>
      <c r="D31" s="105" t="s">
        <v>15</v>
      </c>
      <c r="E31" s="105"/>
      <c r="F31" s="51"/>
      <c r="G31" s="52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3.5" customHeight="1" thickBot="1">
      <c r="A32" s="120">
        <v>25</v>
      </c>
      <c r="B32" s="123">
        <v>72918</v>
      </c>
      <c r="C32" s="124" t="s">
        <v>40</v>
      </c>
      <c r="D32" s="105" t="s">
        <v>15</v>
      </c>
      <c r="E32" s="105"/>
      <c r="F32" s="51"/>
      <c r="G32" s="52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3.5" customHeight="1" thickBot="1">
      <c r="A33" s="120">
        <v>26</v>
      </c>
      <c r="B33" s="123">
        <v>71603</v>
      </c>
      <c r="C33" s="125" t="s">
        <v>41</v>
      </c>
      <c r="D33" s="105" t="s">
        <v>15</v>
      </c>
      <c r="E33" s="105"/>
      <c r="F33" s="51"/>
      <c r="G33" s="52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3.5" customHeight="1" thickBot="1">
      <c r="A34" s="120">
        <v>27</v>
      </c>
      <c r="B34" s="123">
        <v>71604</v>
      </c>
      <c r="C34" s="124" t="s">
        <v>42</v>
      </c>
      <c r="D34" s="105" t="s">
        <v>15</v>
      </c>
      <c r="E34" s="105"/>
      <c r="F34" s="51"/>
      <c r="G34" s="52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3.5" customHeight="1" thickBot="1">
      <c r="A35" s="120">
        <v>28</v>
      </c>
      <c r="B35" s="123">
        <v>71665</v>
      </c>
      <c r="C35" s="124" t="s">
        <v>43</v>
      </c>
      <c r="D35" s="105" t="s">
        <v>15</v>
      </c>
      <c r="E35" s="105"/>
      <c r="F35" s="51"/>
      <c r="G35" s="52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3.5" customHeight="1" thickBot="1">
      <c r="A36" s="120">
        <v>29</v>
      </c>
      <c r="B36" s="123">
        <v>71611</v>
      </c>
      <c r="C36" s="124" t="s">
        <v>44</v>
      </c>
      <c r="D36" s="105" t="s">
        <v>15</v>
      </c>
      <c r="E36" s="105"/>
      <c r="F36" s="51"/>
      <c r="G36" s="52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3.5" customHeight="1" thickBot="1">
      <c r="A37" s="120">
        <v>30</v>
      </c>
      <c r="B37" s="123">
        <v>71612</v>
      </c>
      <c r="C37" s="125" t="s">
        <v>45</v>
      </c>
      <c r="D37" s="105" t="s">
        <v>24</v>
      </c>
      <c r="E37" s="105"/>
      <c r="F37" s="51"/>
      <c r="G37" s="52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5" customHeight="1" thickBot="1">
      <c r="A38" s="120">
        <v>31</v>
      </c>
      <c r="B38" s="123">
        <v>68722</v>
      </c>
      <c r="C38" s="124" t="s">
        <v>46</v>
      </c>
      <c r="D38" s="105" t="s">
        <v>24</v>
      </c>
      <c r="E38" s="105"/>
      <c r="F38" s="51"/>
      <c r="G38" s="52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5" customHeight="1" thickBot="1">
      <c r="A39" s="128">
        <v>32</v>
      </c>
      <c r="B39" s="129">
        <v>65824</v>
      </c>
      <c r="C39" s="130" t="s">
        <v>47</v>
      </c>
      <c r="D39" s="105" t="s">
        <v>48</v>
      </c>
      <c r="E39" s="105"/>
      <c r="F39" s="51"/>
      <c r="G39" s="52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5" customHeight="1" thickBot="1">
      <c r="A40" s="128">
        <v>33</v>
      </c>
      <c r="B40" s="131">
        <v>68668</v>
      </c>
      <c r="C40" s="132" t="s">
        <v>49</v>
      </c>
      <c r="D40" s="105" t="s">
        <v>15</v>
      </c>
      <c r="E40" s="105"/>
      <c r="F40" s="51"/>
      <c r="G40" s="52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s="107" customFormat="1" ht="13.5" customHeight="1">
      <c r="A41" s="128">
        <v>34</v>
      </c>
      <c r="B41" s="131">
        <v>68703</v>
      </c>
      <c r="C41" s="132" t="s">
        <v>50</v>
      </c>
      <c r="D41" s="118" t="s">
        <v>15</v>
      </c>
      <c r="E41" s="118"/>
      <c r="F41" s="117"/>
      <c r="G41" s="119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139" t="str">
        <f ca="1">"TOTAL MASCULINO: " &amp; COUNTIF(D8:D41,"M") &amp; " TOTAL FEMENINO:" &amp; COUNTIF(D8:D41,"F")</f>
        <v>TOTAL MASCULINO: 28 TOTAL FEMENINO:6</v>
      </c>
      <c r="B42" s="219"/>
      <c r="C42" s="219"/>
      <c r="D42" s="219"/>
      <c r="E42" s="219"/>
      <c r="F42" s="219"/>
      <c r="G42" s="219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133" t="s">
        <v>51</v>
      </c>
      <c r="B43" s="219"/>
      <c r="C43" s="219"/>
      <c r="D43" s="219"/>
      <c r="E43" s="219"/>
      <c r="F43" s="219"/>
      <c r="G43" s="219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133" t="s">
        <v>52</v>
      </c>
      <c r="B44" s="219"/>
      <c r="C44" s="219"/>
      <c r="D44" s="219"/>
      <c r="E44" s="219"/>
      <c r="F44" s="219"/>
      <c r="G44" s="219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134"/>
      <c r="B45" s="219"/>
      <c r="C45" s="219"/>
      <c r="D45" s="219"/>
      <c r="E45" s="219"/>
      <c r="F45" s="219"/>
      <c r="G45" s="219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9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9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9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9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9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9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9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9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9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9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9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9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9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9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9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9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9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9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9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9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9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9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9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9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9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9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9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9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9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9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9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9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9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9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9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9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9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9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9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9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9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9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9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9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9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9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9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9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9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9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9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9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9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9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9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9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9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9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9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9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9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9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9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9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9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9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9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9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9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9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9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9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9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9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9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9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9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9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9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9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9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9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9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9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9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9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9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9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9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9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9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9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9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9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9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9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9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9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9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9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9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9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9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9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9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9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9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9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9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9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9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9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9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9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9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9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9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9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9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9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9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9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9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9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9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9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9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9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9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9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9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9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9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9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9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9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9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9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9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9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9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9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9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9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9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9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9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9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9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9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9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9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9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9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9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9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9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9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9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9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9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9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9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9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9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9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9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9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9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9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9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9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9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9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9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9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9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9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9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9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9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9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9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9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9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9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9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9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9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9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9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9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9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9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9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9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9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9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9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9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9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9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9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9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9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9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9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9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9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9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9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9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9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9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9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9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9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9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9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9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9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9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9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9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9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9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9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9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9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9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9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9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9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9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9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9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9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9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9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9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9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9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9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9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9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9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9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9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9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9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9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9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9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9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9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9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9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9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9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9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9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9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9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9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9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9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9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9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9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9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9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9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9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9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9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9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9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9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9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9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9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9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9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9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9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9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9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9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9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9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9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9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9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9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9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9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9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9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9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9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9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9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9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9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9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9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9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9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9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9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9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9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9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9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9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9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9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9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9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9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9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9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9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9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9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9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9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9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9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9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9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9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9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9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9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9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9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9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9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9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9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9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9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9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9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9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9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9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9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9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9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9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9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9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9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9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9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9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9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9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9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9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9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9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9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9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9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9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9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9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9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9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9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9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9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9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9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9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9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9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9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9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9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9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9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9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9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9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9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9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9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9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9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9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9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9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9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9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9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9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9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9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9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9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9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9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9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9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9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9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9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9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9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9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9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9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9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9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9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9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9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9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9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9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9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9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9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9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9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9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9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9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9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9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9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9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9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9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9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9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9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9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9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9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9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9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9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9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9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9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9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9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9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9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9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9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9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9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9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9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9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9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9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9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9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9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9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9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9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9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9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9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9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9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9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9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9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9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9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9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9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9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9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9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9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9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9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9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9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9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9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9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9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9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9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9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9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9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9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9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9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9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9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9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9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9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9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9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9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9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9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9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9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9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9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9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9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9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9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9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9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9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9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9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9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9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9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9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9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9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9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9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9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9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9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9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9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9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9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9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9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9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9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9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9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9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9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9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9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9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9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9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9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9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9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9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9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9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9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9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9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9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9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9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9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9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9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9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9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9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9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9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9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9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9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9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9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9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9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9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9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9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9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9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9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9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9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9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9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9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9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9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9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9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9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9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9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9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9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9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9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9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9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9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9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9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9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9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9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9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9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9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9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9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9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9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9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9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9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9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9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9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9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9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9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9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9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9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9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9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9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9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9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9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9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9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9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9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9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9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9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9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9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9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9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9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9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9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9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9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9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9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9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9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9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9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9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9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9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9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9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9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9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9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9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9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9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9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9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9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9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9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9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9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9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9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9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9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9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9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9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9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9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9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9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9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9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9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9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9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9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9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9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9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9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9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9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9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9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9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9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9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9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9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9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9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9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9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9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9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9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9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9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9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9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9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9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9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9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9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9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9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9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9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9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9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9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9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9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9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9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9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9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9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9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9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9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9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9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9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9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9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9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9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9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9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9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9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9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9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9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9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9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9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9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9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9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9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9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9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9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9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9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9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9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9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9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9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9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9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9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9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9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9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9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9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9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9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9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9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9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9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9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9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9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9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9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9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9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9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9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9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9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9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9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9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9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9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9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9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9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9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9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9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9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9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9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9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9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9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9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9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9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9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9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9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9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9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9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9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9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9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9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9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9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9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9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9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9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9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9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9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9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9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9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9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9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9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9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9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9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9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9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9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9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9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9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9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9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9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9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9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9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9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9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9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9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9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9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9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9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9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9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9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9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9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9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9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9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9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9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9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9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9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9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9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9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9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9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9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9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9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9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9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9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9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9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9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9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9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9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9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9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9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9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9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9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9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9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9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9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9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9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9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9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9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9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9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9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9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9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9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9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9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9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9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9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9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9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9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9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9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9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9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9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9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9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9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9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9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9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9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9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9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9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9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9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9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9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9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9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9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9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9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</sheetData>
  <mergeCells count="10">
    <mergeCell ref="A43:G43"/>
    <mergeCell ref="A44:G44"/>
    <mergeCell ref="A45:G45"/>
    <mergeCell ref="C1:G1"/>
    <mergeCell ref="C2:G2"/>
    <mergeCell ref="C3:G3"/>
    <mergeCell ref="C4:G4"/>
    <mergeCell ref="A5:C5"/>
    <mergeCell ref="D5:G5"/>
    <mergeCell ref="A42:G42"/>
  </mergeCells>
  <pageMargins left="0.82677165354330717" right="0.35433070866141736" top="0.19685039370078741" bottom="0" header="0" footer="0"/>
  <pageSetup paperSize="9" scale="94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7"/>
  <dimension ref="A1:AF988"/>
  <sheetViews>
    <sheetView zoomScale="85" zoomScaleNormal="85" workbookViewId="0">
      <selection activeCell="A7" sqref="A7:AC7"/>
    </sheetView>
  </sheetViews>
  <sheetFormatPr defaultColWidth="14.42578125" defaultRowHeight="15" customHeight="1"/>
  <cols>
    <col min="1" max="1" width="6.140625" style="99" customWidth="1"/>
    <col min="2" max="2" width="10.7109375" style="99" customWidth="1"/>
    <col min="3" max="10" width="5" style="75" customWidth="1"/>
    <col min="11" max="11" width="10.140625" style="75" customWidth="1"/>
    <col min="12" max="12" width="4.140625" style="99" customWidth="1"/>
    <col min="13" max="13" width="3.42578125" style="99" customWidth="1"/>
    <col min="14" max="15" width="5.28515625" style="99" customWidth="1"/>
    <col min="16" max="16" width="5.7109375" style="99" bestFit="1" customWidth="1"/>
    <col min="17" max="17" width="4.28515625" style="99" customWidth="1"/>
    <col min="18" max="18" width="5.28515625" style="99" customWidth="1"/>
    <col min="19" max="19" width="5.5703125" style="99" customWidth="1"/>
    <col min="20" max="20" width="5.42578125" style="99" customWidth="1"/>
    <col min="21" max="21" width="4.42578125" style="99" customWidth="1"/>
    <col min="22" max="22" width="5.28515625" style="99" customWidth="1"/>
    <col min="23" max="23" width="5" style="99" customWidth="1"/>
    <col min="24" max="24" width="5.7109375" style="99" bestFit="1" customWidth="1"/>
    <col min="25" max="25" width="5.85546875" style="99" customWidth="1"/>
    <col min="26" max="29" width="6" style="99" customWidth="1"/>
    <col min="30" max="32" width="8.7109375" style="99" customWidth="1"/>
    <col min="33" max="16384" width="14.42578125" style="99"/>
  </cols>
  <sheetData>
    <row r="1" spans="1:32" ht="14.45" customHeight="1">
      <c r="A1" s="151" t="s">
        <v>53</v>
      </c>
      <c r="B1" s="151"/>
      <c r="C1" s="151"/>
      <c r="D1" s="112"/>
      <c r="E1" s="112"/>
      <c r="F1" s="112"/>
      <c r="G1" s="112"/>
      <c r="H1" s="112"/>
      <c r="I1" s="112"/>
      <c r="J1" s="112"/>
      <c r="K1" s="112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224"/>
      <c r="AE1" s="224"/>
      <c r="AF1" s="224"/>
    </row>
    <row r="2" spans="1:32" ht="15" customHeight="1">
      <c r="A2" s="152" t="s">
        <v>54</v>
      </c>
      <c r="B2" s="153"/>
      <c r="C2" s="153"/>
      <c r="D2" s="110"/>
      <c r="E2" s="110"/>
      <c r="F2" s="110"/>
      <c r="G2" s="110"/>
      <c r="H2" s="110"/>
      <c r="I2" s="110"/>
      <c r="J2" s="110"/>
      <c r="K2" s="110"/>
      <c r="L2" s="65"/>
      <c r="M2" s="65"/>
      <c r="N2" s="65"/>
      <c r="O2" s="65"/>
      <c r="P2" s="65"/>
      <c r="Q2" s="65"/>
      <c r="R2" s="65"/>
      <c r="S2" s="65"/>
      <c r="T2" s="65"/>
      <c r="U2" s="154"/>
      <c r="V2" s="154"/>
      <c r="W2" s="154"/>
      <c r="X2" s="154"/>
      <c r="Y2" s="154"/>
      <c r="Z2" s="154"/>
      <c r="AA2" s="154"/>
      <c r="AB2" s="154"/>
      <c r="AC2" s="154"/>
      <c r="AD2" s="224"/>
      <c r="AE2" s="224"/>
      <c r="AF2" s="224"/>
    </row>
    <row r="3" spans="1:32" ht="15" customHeight="1">
      <c r="A3" s="66"/>
      <c r="B3" s="67"/>
      <c r="C3" s="74"/>
      <c r="D3" s="74"/>
      <c r="E3" s="74"/>
      <c r="F3" s="74"/>
      <c r="G3" s="74"/>
      <c r="H3" s="74"/>
      <c r="I3" s="74"/>
      <c r="J3" s="74"/>
      <c r="K3" s="74"/>
      <c r="L3" s="65"/>
      <c r="M3" s="65"/>
      <c r="N3" s="65"/>
      <c r="O3" s="65"/>
      <c r="P3" s="65"/>
      <c r="Q3" s="65"/>
      <c r="R3" s="65"/>
      <c r="S3" s="65"/>
      <c r="T3" s="68"/>
      <c r="U3" s="154"/>
      <c r="V3" s="154"/>
      <c r="W3" s="154"/>
      <c r="X3" s="154"/>
      <c r="Y3" s="154"/>
      <c r="Z3" s="154"/>
      <c r="AA3" s="154"/>
      <c r="AB3" s="154"/>
      <c r="AC3" s="154"/>
      <c r="AD3" s="224"/>
      <c r="AE3" s="224"/>
      <c r="AF3" s="224"/>
    </row>
    <row r="4" spans="1:32" ht="15" customHeight="1">
      <c r="A4" s="155" t="s">
        <v>55</v>
      </c>
      <c r="B4" s="225"/>
      <c r="C4" s="225"/>
      <c r="D4" s="110"/>
      <c r="E4" s="110"/>
      <c r="F4" s="110"/>
      <c r="G4" s="110"/>
      <c r="H4" s="110"/>
      <c r="I4" s="110"/>
      <c r="J4" s="110"/>
      <c r="K4" s="110"/>
      <c r="L4" s="65"/>
      <c r="M4" s="65"/>
      <c r="N4" s="65"/>
      <c r="O4" s="65"/>
      <c r="P4" s="65"/>
      <c r="Q4" s="65"/>
      <c r="R4" s="65"/>
      <c r="S4" s="65"/>
      <c r="T4" s="69"/>
      <c r="U4" s="69"/>
      <c r="V4" s="156"/>
      <c r="W4" s="156"/>
      <c r="X4" s="156"/>
      <c r="Y4" s="156"/>
      <c r="Z4" s="156"/>
      <c r="AA4" s="113"/>
      <c r="AB4" s="113"/>
      <c r="AC4" s="113"/>
      <c r="AD4" s="224"/>
      <c r="AE4" s="224"/>
      <c r="AF4" s="224"/>
    </row>
    <row r="5" spans="1:32">
      <c r="A5" s="146" t="s">
        <v>0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4"/>
      <c r="AE5" s="224"/>
      <c r="AF5" s="224"/>
    </row>
    <row r="6" spans="1:32">
      <c r="A6" s="146" t="s">
        <v>56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4"/>
      <c r="AE6" s="226"/>
      <c r="AF6" s="227"/>
    </row>
    <row r="7" spans="1:32">
      <c r="A7" s="146" t="s">
        <v>1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  <c r="AA7" s="225"/>
      <c r="AB7" s="225"/>
      <c r="AC7" s="225"/>
      <c r="AD7" s="224"/>
      <c r="AE7" s="226"/>
      <c r="AF7" s="227"/>
    </row>
    <row r="8" spans="1:32">
      <c r="A8" s="147" t="s">
        <v>57</v>
      </c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5"/>
      <c r="X8" s="225"/>
      <c r="Y8" s="225"/>
      <c r="Z8" s="225"/>
      <c r="AA8" s="225"/>
      <c r="AB8" s="225"/>
      <c r="AC8" s="225"/>
      <c r="AD8" s="224"/>
      <c r="AE8" s="226"/>
      <c r="AF8" s="227"/>
    </row>
    <row r="9" spans="1:32" ht="28.5" customHeight="1" thickBot="1">
      <c r="A9" s="148" t="s">
        <v>58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224"/>
      <c r="AE9" s="228"/>
      <c r="AF9" s="227"/>
    </row>
    <row r="10" spans="1:32" ht="21" thickBot="1">
      <c r="A10" s="87" t="s">
        <v>59</v>
      </c>
      <c r="B10" s="89"/>
      <c r="C10" s="79"/>
      <c r="D10" s="79"/>
      <c r="E10" s="149" t="s">
        <v>97</v>
      </c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50"/>
      <c r="Q10" s="87" t="s">
        <v>61</v>
      </c>
      <c r="R10" s="89"/>
      <c r="S10" s="89"/>
      <c r="T10" s="149" t="s">
        <v>62</v>
      </c>
      <c r="U10" s="149"/>
      <c r="V10" s="149"/>
      <c r="W10" s="149"/>
      <c r="X10" s="149"/>
      <c r="Y10" s="149"/>
      <c r="Z10" s="149"/>
      <c r="AA10" s="149"/>
      <c r="AB10" s="149"/>
      <c r="AC10" s="150"/>
      <c r="AD10" s="224"/>
      <c r="AE10" s="224"/>
      <c r="AF10" s="224"/>
    </row>
    <row r="11" spans="1:32" ht="26.25" customHeight="1" thickBot="1">
      <c r="A11" s="157" t="s">
        <v>63</v>
      </c>
      <c r="B11" s="157" t="s">
        <v>64</v>
      </c>
      <c r="C11" s="158" t="s">
        <v>65</v>
      </c>
      <c r="D11" s="159"/>
      <c r="E11" s="159"/>
      <c r="F11" s="159"/>
      <c r="G11" s="159"/>
      <c r="H11" s="159"/>
      <c r="I11" s="159"/>
      <c r="J11" s="159"/>
      <c r="K11" s="160"/>
      <c r="L11" s="167" t="s">
        <v>10</v>
      </c>
      <c r="M11" s="168" t="s">
        <v>66</v>
      </c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30"/>
      <c r="AD11" s="224"/>
      <c r="AE11" s="224"/>
      <c r="AF11" s="224"/>
    </row>
    <row r="12" spans="1:32" ht="16.5" thickBot="1">
      <c r="A12" s="231"/>
      <c r="B12" s="231"/>
      <c r="C12" s="161"/>
      <c r="D12" s="162"/>
      <c r="E12" s="162"/>
      <c r="F12" s="162"/>
      <c r="G12" s="162"/>
      <c r="H12" s="162"/>
      <c r="I12" s="162"/>
      <c r="J12" s="162"/>
      <c r="K12" s="163"/>
      <c r="L12" s="231"/>
      <c r="M12" s="157" t="s">
        <v>24</v>
      </c>
      <c r="N12" s="169" t="s">
        <v>67</v>
      </c>
      <c r="O12" s="229"/>
      <c r="P12" s="230"/>
      <c r="Q12" s="157" t="s">
        <v>24</v>
      </c>
      <c r="R12" s="169" t="s">
        <v>68</v>
      </c>
      <c r="S12" s="229"/>
      <c r="T12" s="230"/>
      <c r="U12" s="157" t="s">
        <v>69</v>
      </c>
      <c r="V12" s="170" t="s">
        <v>70</v>
      </c>
      <c r="W12" s="229"/>
      <c r="X12" s="230"/>
      <c r="Y12" s="157" t="s">
        <v>71</v>
      </c>
      <c r="Z12" s="171" t="s">
        <v>72</v>
      </c>
      <c r="AA12" s="172"/>
      <c r="AB12" s="173"/>
      <c r="AC12" s="157" t="s">
        <v>63</v>
      </c>
      <c r="AD12" s="224"/>
      <c r="AE12" s="224"/>
      <c r="AF12" s="108"/>
    </row>
    <row r="13" spans="1:32">
      <c r="A13" s="232"/>
      <c r="B13" s="232"/>
      <c r="C13" s="164"/>
      <c r="D13" s="165"/>
      <c r="E13" s="165"/>
      <c r="F13" s="165"/>
      <c r="G13" s="165"/>
      <c r="H13" s="165"/>
      <c r="I13" s="165"/>
      <c r="J13" s="165"/>
      <c r="K13" s="166"/>
      <c r="L13" s="232"/>
      <c r="M13" s="232"/>
      <c r="N13" s="70" t="s">
        <v>73</v>
      </c>
      <c r="O13" s="70" t="s">
        <v>74</v>
      </c>
      <c r="P13" s="70" t="s">
        <v>75</v>
      </c>
      <c r="Q13" s="232"/>
      <c r="R13" s="70" t="s">
        <v>73</v>
      </c>
      <c r="S13" s="70" t="s">
        <v>74</v>
      </c>
      <c r="T13" s="70" t="s">
        <v>76</v>
      </c>
      <c r="U13" s="232"/>
      <c r="V13" s="70" t="s">
        <v>73</v>
      </c>
      <c r="W13" s="70" t="s">
        <v>74</v>
      </c>
      <c r="X13" s="70" t="s">
        <v>77</v>
      </c>
      <c r="Y13" s="232"/>
      <c r="Z13" s="174"/>
      <c r="AA13" s="175"/>
      <c r="AB13" s="176"/>
      <c r="AC13" s="232"/>
      <c r="AD13" s="224"/>
      <c r="AE13" s="224"/>
      <c r="AF13" s="108"/>
    </row>
    <row r="14" spans="1:32" ht="15.75">
      <c r="A14" s="76">
        <f ca="1">LISTA!A8</f>
        <v>1</v>
      </c>
      <c r="B14" s="76">
        <f ca="1">LISTA!B8</f>
        <v>71620</v>
      </c>
      <c r="C14" s="140" t="str">
        <f ca="1">LISTA!C8</f>
        <v>AFONSO DIVOVO VUNGUILA</v>
      </c>
      <c r="D14" s="141"/>
      <c r="E14" s="141"/>
      <c r="F14" s="141"/>
      <c r="G14" s="141"/>
      <c r="H14" s="141"/>
      <c r="I14" s="141"/>
      <c r="J14" s="141"/>
      <c r="K14" s="142"/>
      <c r="L14" s="76" t="str">
        <f ca="1">LISTA!D8</f>
        <v>M</v>
      </c>
      <c r="M14" s="77"/>
      <c r="N14" s="71">
        <v>20</v>
      </c>
      <c r="O14" s="71">
        <v>20</v>
      </c>
      <c r="P14" s="73">
        <f t="shared" ref="P14:P46" ca="1" si="0">IFERROR(AVERAGE(N14:O14),0)</f>
        <v>20</v>
      </c>
      <c r="Q14" s="80"/>
      <c r="R14" s="71">
        <v>20</v>
      </c>
      <c r="S14" s="71">
        <v>20</v>
      </c>
      <c r="T14" s="71">
        <f ca="1">IFERROR(AVERAGE(R14:S14),0)</f>
        <v>20</v>
      </c>
      <c r="U14" s="81"/>
      <c r="V14" s="71">
        <v>20</v>
      </c>
      <c r="W14" s="71">
        <v>20</v>
      </c>
      <c r="X14" s="71">
        <f ca="1">IFERROR(AVERAGE(V14:W14),0)</f>
        <v>20</v>
      </c>
      <c r="Y14" s="71">
        <f ca="1">AVERAGE(X14,T14,P14)</f>
        <v>20</v>
      </c>
      <c r="Z14" s="143"/>
      <c r="AA14" s="144"/>
      <c r="AB14" s="145"/>
      <c r="AC14" s="76">
        <f ca="1">A14</f>
        <v>1</v>
      </c>
      <c r="AD14" s="224"/>
      <c r="AE14" s="224"/>
      <c r="AF14" s="108"/>
    </row>
    <row r="15" spans="1:32" ht="15.75">
      <c r="A15" s="76">
        <f ca="1">LISTA!A9</f>
        <v>2</v>
      </c>
      <c r="B15" s="76">
        <f ca="1">LISTA!B9</f>
        <v>71621</v>
      </c>
      <c r="C15" s="140" t="str">
        <f ca="1">LISTA!C9</f>
        <v>AFONSO DOMINGOS NDOMBAXI</v>
      </c>
      <c r="D15" s="141"/>
      <c r="E15" s="141"/>
      <c r="F15" s="141"/>
      <c r="G15" s="141"/>
      <c r="H15" s="141"/>
      <c r="I15" s="141"/>
      <c r="J15" s="141"/>
      <c r="K15" s="142"/>
      <c r="L15" s="76" t="str">
        <f ca="1">LISTA!D9</f>
        <v>M</v>
      </c>
      <c r="M15" s="78"/>
      <c r="N15" s="71">
        <v>20</v>
      </c>
      <c r="O15" s="71">
        <v>20</v>
      </c>
      <c r="P15" s="83">
        <f t="shared" ca="1" si="0"/>
        <v>0</v>
      </c>
      <c r="Q15" s="82"/>
      <c r="R15" s="71">
        <v>20</v>
      </c>
      <c r="S15" s="71">
        <v>20</v>
      </c>
      <c r="T15" s="84">
        <f t="shared" ref="T15:T46" ca="1" si="1">IFERROR(AVERAGE(R15:S15),0)</f>
        <v>20</v>
      </c>
      <c r="U15" s="85"/>
      <c r="V15" s="71">
        <v>20</v>
      </c>
      <c r="W15" s="71">
        <v>20</v>
      </c>
      <c r="X15" s="84">
        <f t="shared" ref="X15:X46" ca="1" si="2">IFERROR(AVERAGE(V15:W15),0)</f>
        <v>20</v>
      </c>
      <c r="Y15" s="84">
        <f t="shared" ref="Y15:Y46" ca="1" si="3">AVERAGE(X15,T15,P15)</f>
        <v>20</v>
      </c>
      <c r="Z15" s="143"/>
      <c r="AA15" s="144"/>
      <c r="AB15" s="145"/>
      <c r="AC15" s="86">
        <f t="shared" ref="AC15:AC46" ca="1" si="4">A15</f>
        <v>2</v>
      </c>
      <c r="AD15" s="224"/>
      <c r="AE15" s="224"/>
      <c r="AF15" s="108"/>
    </row>
    <row r="16" spans="1:32" ht="15.75">
      <c r="A16" s="76">
        <f ca="1">LISTA!A10</f>
        <v>3</v>
      </c>
      <c r="B16" s="76">
        <f ca="1">LISTA!B10</f>
        <v>71622</v>
      </c>
      <c r="C16" s="140" t="str">
        <f ca="1">LISTA!C10</f>
        <v>ALEXANDRE AFONSO JOSÉ</v>
      </c>
      <c r="D16" s="141"/>
      <c r="E16" s="141"/>
      <c r="F16" s="141"/>
      <c r="G16" s="141"/>
      <c r="H16" s="141"/>
      <c r="I16" s="141"/>
      <c r="J16" s="141"/>
      <c r="K16" s="142"/>
      <c r="L16" s="76" t="str">
        <f ca="1">LISTA!D10</f>
        <v>M</v>
      </c>
      <c r="M16" s="78"/>
      <c r="N16" s="71">
        <v>20</v>
      </c>
      <c r="O16" s="71">
        <v>20</v>
      </c>
      <c r="P16" s="83">
        <f t="shared" ca="1" si="0"/>
        <v>20</v>
      </c>
      <c r="Q16" s="82"/>
      <c r="R16" s="71">
        <v>20</v>
      </c>
      <c r="S16" s="71">
        <v>20</v>
      </c>
      <c r="T16" s="84">
        <f t="shared" ca="1" si="1"/>
        <v>20</v>
      </c>
      <c r="U16" s="85"/>
      <c r="V16" s="71">
        <v>20</v>
      </c>
      <c r="W16" s="71">
        <v>20</v>
      </c>
      <c r="X16" s="84">
        <f t="shared" ca="1" si="2"/>
        <v>20</v>
      </c>
      <c r="Y16" s="84">
        <f t="shared" ca="1" si="3"/>
        <v>20</v>
      </c>
      <c r="Z16" s="143"/>
      <c r="AA16" s="144"/>
      <c r="AB16" s="145"/>
      <c r="AC16" s="86">
        <f t="shared" ca="1" si="4"/>
        <v>3</v>
      </c>
      <c r="AD16" s="224"/>
      <c r="AE16" s="224"/>
      <c r="AF16" s="108"/>
    </row>
    <row r="17" spans="1:31" ht="15.75">
      <c r="A17" s="76">
        <f ca="1">LISTA!A11</f>
        <v>4</v>
      </c>
      <c r="B17" s="76">
        <f ca="1">LISTA!B11</f>
        <v>71624</v>
      </c>
      <c r="C17" s="140" t="str">
        <f ca="1">LISTA!C11</f>
        <v>AMILTON CAPITÃO LANDU</v>
      </c>
      <c r="D17" s="141"/>
      <c r="E17" s="141"/>
      <c r="F17" s="141"/>
      <c r="G17" s="141"/>
      <c r="H17" s="141"/>
      <c r="I17" s="141"/>
      <c r="J17" s="141"/>
      <c r="K17" s="142"/>
      <c r="L17" s="76" t="str">
        <f ca="1">LISTA!D11</f>
        <v>M</v>
      </c>
      <c r="M17" s="78"/>
      <c r="N17" s="71">
        <v>20</v>
      </c>
      <c r="O17" s="71">
        <v>20</v>
      </c>
      <c r="P17" s="83">
        <f t="shared" ca="1" si="0"/>
        <v>20</v>
      </c>
      <c r="Q17" s="82"/>
      <c r="R17" s="71">
        <v>20</v>
      </c>
      <c r="S17" s="71">
        <v>20</v>
      </c>
      <c r="T17" s="84">
        <f t="shared" ca="1" si="1"/>
        <v>20</v>
      </c>
      <c r="U17" s="85"/>
      <c r="V17" s="71">
        <v>20</v>
      </c>
      <c r="W17" s="71">
        <v>20</v>
      </c>
      <c r="X17" s="84">
        <f t="shared" ca="1" si="2"/>
        <v>20</v>
      </c>
      <c r="Y17" s="84">
        <f t="shared" ca="1" si="3"/>
        <v>20</v>
      </c>
      <c r="Z17" s="143"/>
      <c r="AA17" s="144"/>
      <c r="AB17" s="145"/>
      <c r="AC17" s="86">
        <f t="shared" ca="1" si="4"/>
        <v>4</v>
      </c>
      <c r="AD17" s="224"/>
      <c r="AE17" s="224"/>
    </row>
    <row r="18" spans="1:31" ht="15.75">
      <c r="A18" s="76">
        <f ca="1">LISTA!A12</f>
        <v>5</v>
      </c>
      <c r="B18" s="76">
        <f ca="1">LISTA!B12</f>
        <v>71625</v>
      </c>
      <c r="C18" s="140" t="str">
        <f ca="1">LISTA!C12</f>
        <v>ANDRÉ SAMBO MANUEL LUEMBA</v>
      </c>
      <c r="D18" s="141"/>
      <c r="E18" s="141"/>
      <c r="F18" s="141"/>
      <c r="G18" s="141"/>
      <c r="H18" s="141"/>
      <c r="I18" s="141"/>
      <c r="J18" s="141"/>
      <c r="K18" s="142"/>
      <c r="L18" s="76" t="str">
        <f ca="1">LISTA!D12</f>
        <v>M</v>
      </c>
      <c r="M18" s="78"/>
      <c r="N18" s="71">
        <v>20</v>
      </c>
      <c r="O18" s="71">
        <v>20</v>
      </c>
      <c r="P18" s="83">
        <f t="shared" ca="1" si="0"/>
        <v>20</v>
      </c>
      <c r="Q18" s="82"/>
      <c r="R18" s="71">
        <v>20</v>
      </c>
      <c r="S18" s="71">
        <v>20</v>
      </c>
      <c r="T18" s="84">
        <f t="shared" ca="1" si="1"/>
        <v>20</v>
      </c>
      <c r="U18" s="85"/>
      <c r="V18" s="71">
        <v>20</v>
      </c>
      <c r="W18" s="71">
        <v>20</v>
      </c>
      <c r="X18" s="84">
        <f t="shared" ca="1" si="2"/>
        <v>20</v>
      </c>
      <c r="Y18" s="84">
        <f t="shared" ca="1" si="3"/>
        <v>0</v>
      </c>
      <c r="Z18" s="143"/>
      <c r="AA18" s="144"/>
      <c r="AB18" s="145"/>
      <c r="AC18" s="86">
        <f t="shared" ca="1" si="4"/>
        <v>5</v>
      </c>
      <c r="AD18" s="224"/>
      <c r="AE18" s="224"/>
    </row>
    <row r="19" spans="1:31" ht="15.75">
      <c r="A19" s="76">
        <f ca="1">LISTA!A13</f>
        <v>6</v>
      </c>
      <c r="B19" s="76">
        <f ca="1">LISTA!B13</f>
        <v>71626</v>
      </c>
      <c r="C19" s="140" t="str">
        <f ca="1">LISTA!C13</f>
        <v>ANTÓNIO AFONSO ALBERTO NGANGU</v>
      </c>
      <c r="D19" s="141"/>
      <c r="E19" s="141"/>
      <c r="F19" s="141"/>
      <c r="G19" s="141"/>
      <c r="H19" s="141"/>
      <c r="I19" s="141"/>
      <c r="J19" s="141"/>
      <c r="K19" s="142"/>
      <c r="L19" s="76" t="str">
        <f ca="1">LISTA!D13</f>
        <v>M</v>
      </c>
      <c r="M19" s="78"/>
      <c r="N19" s="71">
        <v>20</v>
      </c>
      <c r="O19" s="71">
        <v>20</v>
      </c>
      <c r="P19" s="83">
        <f t="shared" ca="1" si="0"/>
        <v>20</v>
      </c>
      <c r="Q19" s="82"/>
      <c r="R19" s="71">
        <v>20</v>
      </c>
      <c r="S19" s="71">
        <v>20</v>
      </c>
      <c r="T19" s="84">
        <f t="shared" ca="1" si="1"/>
        <v>20</v>
      </c>
      <c r="U19" s="85"/>
      <c r="V19" s="71">
        <v>20</v>
      </c>
      <c r="W19" s="71">
        <v>20</v>
      </c>
      <c r="X19" s="84">
        <f t="shared" ca="1" si="2"/>
        <v>20</v>
      </c>
      <c r="Y19" s="84">
        <f t="shared" ca="1" si="3"/>
        <v>20</v>
      </c>
      <c r="Z19" s="143"/>
      <c r="AA19" s="144"/>
      <c r="AB19" s="145"/>
      <c r="AC19" s="86">
        <f t="shared" ca="1" si="4"/>
        <v>6</v>
      </c>
      <c r="AD19" s="224"/>
      <c r="AE19" s="224"/>
    </row>
    <row r="20" spans="1:31" ht="15.75">
      <c r="A20" s="76">
        <f ca="1">LISTA!A14</f>
        <v>7</v>
      </c>
      <c r="B20" s="76">
        <f ca="1">LISTA!B14</f>
        <v>71570</v>
      </c>
      <c r="C20" s="140" t="str">
        <f ca="1">LISTA!C14</f>
        <v>ANTÓNIO KACOTE ERNESTO PAULINO</v>
      </c>
      <c r="D20" s="141"/>
      <c r="E20" s="141"/>
      <c r="F20" s="141"/>
      <c r="G20" s="141"/>
      <c r="H20" s="141"/>
      <c r="I20" s="141"/>
      <c r="J20" s="141"/>
      <c r="K20" s="142"/>
      <c r="L20" s="76" t="str">
        <f ca="1">LISTA!D14</f>
        <v>M</v>
      </c>
      <c r="M20" s="78"/>
      <c r="N20" s="71">
        <v>20</v>
      </c>
      <c r="O20" s="71">
        <v>20</v>
      </c>
      <c r="P20" s="83">
        <f t="shared" ca="1" si="0"/>
        <v>20</v>
      </c>
      <c r="Q20" s="82"/>
      <c r="R20" s="71">
        <v>20</v>
      </c>
      <c r="S20" s="71">
        <v>20</v>
      </c>
      <c r="T20" s="84">
        <f t="shared" ca="1" si="1"/>
        <v>20</v>
      </c>
      <c r="U20" s="85"/>
      <c r="V20" s="71">
        <v>20</v>
      </c>
      <c r="W20" s="71">
        <v>20</v>
      </c>
      <c r="X20" s="84">
        <f t="shared" ca="1" si="2"/>
        <v>20</v>
      </c>
      <c r="Y20" s="84">
        <f t="shared" ca="1" si="3"/>
        <v>20</v>
      </c>
      <c r="Z20" s="143"/>
      <c r="AA20" s="144"/>
      <c r="AB20" s="145"/>
      <c r="AC20" s="86">
        <f t="shared" ca="1" si="4"/>
        <v>7</v>
      </c>
      <c r="AD20" s="224"/>
      <c r="AE20" s="224"/>
    </row>
    <row r="21" spans="1:31" ht="15.75" customHeight="1">
      <c r="A21" s="76">
        <f ca="1">LISTA!A15</f>
        <v>8</v>
      </c>
      <c r="B21" s="76">
        <f ca="1">LISTA!B15</f>
        <v>71571</v>
      </c>
      <c r="C21" s="140" t="str">
        <f ca="1">LISTA!C15</f>
        <v>ANTÓNIO PEDRO JOSÉ</v>
      </c>
      <c r="D21" s="141"/>
      <c r="E21" s="141"/>
      <c r="F21" s="141"/>
      <c r="G21" s="141"/>
      <c r="H21" s="141"/>
      <c r="I21" s="141"/>
      <c r="J21" s="141"/>
      <c r="K21" s="142"/>
      <c r="L21" s="76" t="str">
        <f ca="1">LISTA!D15</f>
        <v>M</v>
      </c>
      <c r="M21" s="78"/>
      <c r="N21" s="71">
        <v>20</v>
      </c>
      <c r="O21" s="71">
        <v>20</v>
      </c>
      <c r="P21" s="83">
        <f t="shared" ca="1" si="0"/>
        <v>20</v>
      </c>
      <c r="Q21" s="82"/>
      <c r="R21" s="71">
        <v>20</v>
      </c>
      <c r="S21" s="71">
        <v>20</v>
      </c>
      <c r="T21" s="84">
        <f t="shared" ca="1" si="1"/>
        <v>20</v>
      </c>
      <c r="U21" s="85"/>
      <c r="V21" s="71">
        <v>20</v>
      </c>
      <c r="W21" s="71">
        <v>20</v>
      </c>
      <c r="X21" s="84">
        <f t="shared" ca="1" si="2"/>
        <v>20</v>
      </c>
      <c r="Y21" s="84">
        <f t="shared" ca="1" si="3"/>
        <v>20</v>
      </c>
      <c r="Z21" s="143"/>
      <c r="AA21" s="144"/>
      <c r="AB21" s="145"/>
      <c r="AC21" s="86">
        <f t="shared" ca="1" si="4"/>
        <v>8</v>
      </c>
      <c r="AD21" s="224"/>
      <c r="AE21" s="224"/>
    </row>
    <row r="22" spans="1:31" ht="15.75" customHeight="1">
      <c r="A22" s="76">
        <f ca="1">LISTA!A16</f>
        <v>9</v>
      </c>
      <c r="B22" s="76">
        <f ca="1">LISTA!B16</f>
        <v>71629</v>
      </c>
      <c r="C22" s="140" t="str">
        <f ca="1">LISTA!C16</f>
        <v>CLOTILDE TIRCIA RAMOS NOVAS</v>
      </c>
      <c r="D22" s="141"/>
      <c r="E22" s="141"/>
      <c r="F22" s="141"/>
      <c r="G22" s="141"/>
      <c r="H22" s="141"/>
      <c r="I22" s="141"/>
      <c r="J22" s="141"/>
      <c r="K22" s="142"/>
      <c r="L22" s="76" t="str">
        <f ca="1">LISTA!D16</f>
        <v>F</v>
      </c>
      <c r="M22" s="78"/>
      <c r="N22" s="71">
        <v>20</v>
      </c>
      <c r="O22" s="71">
        <v>20</v>
      </c>
      <c r="P22" s="83">
        <f t="shared" ca="1" si="0"/>
        <v>20</v>
      </c>
      <c r="Q22" s="82"/>
      <c r="R22" s="71">
        <v>20</v>
      </c>
      <c r="S22" s="71">
        <v>20</v>
      </c>
      <c r="T22" s="84">
        <f t="shared" ca="1" si="1"/>
        <v>20</v>
      </c>
      <c r="U22" s="85"/>
      <c r="V22" s="71">
        <v>20</v>
      </c>
      <c r="W22" s="71">
        <v>20</v>
      </c>
      <c r="X22" s="84">
        <f t="shared" ca="1" si="2"/>
        <v>20</v>
      </c>
      <c r="Y22" s="84">
        <f t="shared" ca="1" si="3"/>
        <v>20</v>
      </c>
      <c r="Z22" s="143"/>
      <c r="AA22" s="144"/>
      <c r="AB22" s="145"/>
      <c r="AC22" s="86">
        <f t="shared" ca="1" si="4"/>
        <v>9</v>
      </c>
      <c r="AD22" s="224"/>
      <c r="AE22" s="224"/>
    </row>
    <row r="23" spans="1:31" ht="15.75" customHeight="1">
      <c r="A23" s="76">
        <f ca="1">LISTA!A17</f>
        <v>10</v>
      </c>
      <c r="B23" s="76">
        <f ca="1">LISTA!B17</f>
        <v>68693</v>
      </c>
      <c r="C23" s="140" t="str">
        <f ca="1">LISTA!C17</f>
        <v>EDMILSON JÚNIOR JOSÉ CASSULE</v>
      </c>
      <c r="D23" s="141"/>
      <c r="E23" s="141"/>
      <c r="F23" s="141"/>
      <c r="G23" s="141"/>
      <c r="H23" s="141"/>
      <c r="I23" s="141"/>
      <c r="J23" s="141"/>
      <c r="K23" s="142"/>
      <c r="L23" s="76" t="str">
        <f ca="1">LISTA!D17</f>
        <v>M</v>
      </c>
      <c r="M23" s="78"/>
      <c r="N23" s="71">
        <v>20</v>
      </c>
      <c r="O23" s="71">
        <v>20</v>
      </c>
      <c r="P23" s="83">
        <f t="shared" ca="1" si="0"/>
        <v>20</v>
      </c>
      <c r="Q23" s="82"/>
      <c r="R23" s="71">
        <v>20</v>
      </c>
      <c r="S23" s="71">
        <v>20</v>
      </c>
      <c r="T23" s="84">
        <f t="shared" ca="1" si="1"/>
        <v>20</v>
      </c>
      <c r="U23" s="85"/>
      <c r="V23" s="71">
        <v>20</v>
      </c>
      <c r="W23" s="71">
        <v>20</v>
      </c>
      <c r="X23" s="84">
        <f t="shared" ca="1" si="2"/>
        <v>20</v>
      </c>
      <c r="Y23" s="84">
        <f t="shared" ca="1" si="3"/>
        <v>20</v>
      </c>
      <c r="Z23" s="143"/>
      <c r="AA23" s="144"/>
      <c r="AB23" s="145"/>
      <c r="AC23" s="86">
        <f t="shared" ca="1" si="4"/>
        <v>10</v>
      </c>
      <c r="AD23" s="224"/>
      <c r="AE23" s="224"/>
    </row>
    <row r="24" spans="1:31" ht="15.75" customHeight="1">
      <c r="A24" s="76">
        <f ca="1">LISTA!A18</f>
        <v>11</v>
      </c>
      <c r="B24" s="76">
        <f ca="1">LISTA!B18</f>
        <v>71577</v>
      </c>
      <c r="C24" s="140" t="str">
        <f ca="1">LISTA!C18</f>
        <v>ELIZANDRO VALÉRIO WONGO DINIZ</v>
      </c>
      <c r="D24" s="141"/>
      <c r="E24" s="141"/>
      <c r="F24" s="141"/>
      <c r="G24" s="141"/>
      <c r="H24" s="141"/>
      <c r="I24" s="141"/>
      <c r="J24" s="141"/>
      <c r="K24" s="142"/>
      <c r="L24" s="76" t="str">
        <f ca="1">LISTA!D18</f>
        <v>M</v>
      </c>
      <c r="M24" s="78"/>
      <c r="N24" s="71">
        <v>20</v>
      </c>
      <c r="O24" s="71">
        <v>20</v>
      </c>
      <c r="P24" s="83">
        <f t="shared" ca="1" si="0"/>
        <v>20</v>
      </c>
      <c r="Q24" s="82"/>
      <c r="R24" s="71">
        <v>20</v>
      </c>
      <c r="S24" s="71">
        <v>20</v>
      </c>
      <c r="T24" s="84">
        <f t="shared" ca="1" si="1"/>
        <v>20</v>
      </c>
      <c r="U24" s="85"/>
      <c r="V24" s="71">
        <v>20</v>
      </c>
      <c r="W24" s="71">
        <v>20</v>
      </c>
      <c r="X24" s="84">
        <f t="shared" ca="1" si="2"/>
        <v>20</v>
      </c>
      <c r="Y24" s="84">
        <f t="shared" ca="1" si="3"/>
        <v>20</v>
      </c>
      <c r="Z24" s="143"/>
      <c r="AA24" s="144"/>
      <c r="AB24" s="145"/>
      <c r="AC24" s="86">
        <f t="shared" ca="1" si="4"/>
        <v>11</v>
      </c>
      <c r="AD24" s="224"/>
      <c r="AE24" s="224"/>
    </row>
    <row r="25" spans="1:31" ht="15.75" customHeight="1">
      <c r="A25" s="76">
        <f ca="1">LISTA!A19</f>
        <v>12</v>
      </c>
      <c r="B25" s="76">
        <f ca="1">LISTA!B19</f>
        <v>71641</v>
      </c>
      <c r="C25" s="140" t="str">
        <f ca="1">LISTA!C19</f>
        <v>FEBE CAHALA CHINDECASSE</v>
      </c>
      <c r="D25" s="141"/>
      <c r="E25" s="141"/>
      <c r="F25" s="141"/>
      <c r="G25" s="141"/>
      <c r="H25" s="141"/>
      <c r="I25" s="141"/>
      <c r="J25" s="141"/>
      <c r="K25" s="142"/>
      <c r="L25" s="76" t="str">
        <f ca="1">LISTA!D19</f>
        <v>M</v>
      </c>
      <c r="M25" s="78"/>
      <c r="N25" s="71">
        <v>20</v>
      </c>
      <c r="O25" s="71">
        <v>20</v>
      </c>
      <c r="P25" s="83">
        <f t="shared" ca="1" si="0"/>
        <v>20</v>
      </c>
      <c r="Q25" s="82"/>
      <c r="R25" s="71">
        <v>20</v>
      </c>
      <c r="S25" s="71">
        <v>20</v>
      </c>
      <c r="T25" s="84">
        <f t="shared" ca="1" si="1"/>
        <v>20</v>
      </c>
      <c r="U25" s="85"/>
      <c r="V25" s="71">
        <v>20</v>
      </c>
      <c r="W25" s="71">
        <v>20</v>
      </c>
      <c r="X25" s="84">
        <f t="shared" ca="1" si="2"/>
        <v>20</v>
      </c>
      <c r="Y25" s="84">
        <f t="shared" ca="1" si="3"/>
        <v>20</v>
      </c>
      <c r="Z25" s="143"/>
      <c r="AA25" s="144"/>
      <c r="AB25" s="145"/>
      <c r="AC25" s="86">
        <f t="shared" ca="1" si="4"/>
        <v>12</v>
      </c>
      <c r="AD25" s="224"/>
      <c r="AE25" s="224"/>
    </row>
    <row r="26" spans="1:31" ht="15.75" customHeight="1">
      <c r="A26" s="76">
        <f ca="1">LISTA!A20</f>
        <v>13</v>
      </c>
      <c r="B26" s="76">
        <f ca="1">LISTA!B20</f>
        <v>71643</v>
      </c>
      <c r="C26" s="140" t="str">
        <f ca="1">LISTA!C20</f>
        <v>FRANCISCO LUNGA MANUEL PEMESSA</v>
      </c>
      <c r="D26" s="141"/>
      <c r="E26" s="141"/>
      <c r="F26" s="141"/>
      <c r="G26" s="141"/>
      <c r="H26" s="141"/>
      <c r="I26" s="141"/>
      <c r="J26" s="141"/>
      <c r="K26" s="142"/>
      <c r="L26" s="76" t="str">
        <f ca="1">LISTA!D20</f>
        <v>M</v>
      </c>
      <c r="M26" s="78"/>
      <c r="N26" s="71">
        <v>20</v>
      </c>
      <c r="O26" s="71">
        <v>20</v>
      </c>
      <c r="P26" s="83">
        <f t="shared" ca="1" si="0"/>
        <v>20</v>
      </c>
      <c r="Q26" s="82"/>
      <c r="R26" s="71">
        <v>20</v>
      </c>
      <c r="S26" s="71">
        <v>20</v>
      </c>
      <c r="T26" s="84">
        <f t="shared" ca="1" si="1"/>
        <v>20</v>
      </c>
      <c r="U26" s="85"/>
      <c r="V26" s="71">
        <v>20</v>
      </c>
      <c r="W26" s="71">
        <v>20</v>
      </c>
      <c r="X26" s="84">
        <f t="shared" ca="1" si="2"/>
        <v>20</v>
      </c>
      <c r="Y26" s="84">
        <f t="shared" ca="1" si="3"/>
        <v>20</v>
      </c>
      <c r="Z26" s="143"/>
      <c r="AA26" s="144"/>
      <c r="AB26" s="145"/>
      <c r="AC26" s="86">
        <f t="shared" ca="1" si="4"/>
        <v>13</v>
      </c>
      <c r="AD26" s="224"/>
      <c r="AE26" s="224"/>
    </row>
    <row r="27" spans="1:31" ht="15.75" customHeight="1">
      <c r="A27" s="76">
        <f ca="1">LISTA!A21</f>
        <v>14</v>
      </c>
      <c r="B27" s="76">
        <f ca="1">LISTA!B21</f>
        <v>68795</v>
      </c>
      <c r="C27" s="140" t="str">
        <f ca="1">LISTA!C21</f>
        <v xml:space="preserve">FRÂNEO JOSÉ JOÃO </v>
      </c>
      <c r="D27" s="141"/>
      <c r="E27" s="141"/>
      <c r="F27" s="141"/>
      <c r="G27" s="141"/>
      <c r="H27" s="141"/>
      <c r="I27" s="141"/>
      <c r="J27" s="141"/>
      <c r="K27" s="142"/>
      <c r="L27" s="76" t="str">
        <f ca="1">LISTA!D21</f>
        <v>M</v>
      </c>
      <c r="M27" s="78"/>
      <c r="N27" s="71">
        <v>20</v>
      </c>
      <c r="O27" s="71">
        <v>20</v>
      </c>
      <c r="P27" s="83">
        <f t="shared" ca="1" si="0"/>
        <v>20</v>
      </c>
      <c r="Q27" s="82"/>
      <c r="R27" s="71">
        <v>20</v>
      </c>
      <c r="S27" s="71">
        <v>20</v>
      </c>
      <c r="T27" s="84">
        <f t="shared" ca="1" si="1"/>
        <v>20</v>
      </c>
      <c r="U27" s="85"/>
      <c r="V27" s="71">
        <v>20</v>
      </c>
      <c r="W27" s="71">
        <v>20</v>
      </c>
      <c r="X27" s="84">
        <f t="shared" ca="1" si="2"/>
        <v>20</v>
      </c>
      <c r="Y27" s="84">
        <f t="shared" ca="1" si="3"/>
        <v>20</v>
      </c>
      <c r="Z27" s="143"/>
      <c r="AA27" s="144"/>
      <c r="AB27" s="145"/>
      <c r="AC27" s="86">
        <f t="shared" ca="1" si="4"/>
        <v>14</v>
      </c>
      <c r="AD27" s="224"/>
      <c r="AE27" s="224"/>
    </row>
    <row r="28" spans="1:31" ht="15.75" customHeight="1">
      <c r="A28" s="76">
        <f ca="1">LISTA!A22</f>
        <v>15</v>
      </c>
      <c r="B28" s="76">
        <f ca="1">LISTA!B22</f>
        <v>71582</v>
      </c>
      <c r="C28" s="140" t="str">
        <f ca="1">LISTA!C22</f>
        <v>GERZY MANUEL MAINO DA COSTA</v>
      </c>
      <c r="D28" s="141"/>
      <c r="E28" s="141"/>
      <c r="F28" s="141"/>
      <c r="G28" s="141"/>
      <c r="H28" s="141"/>
      <c r="I28" s="141"/>
      <c r="J28" s="141"/>
      <c r="K28" s="142"/>
      <c r="L28" s="76" t="str">
        <f ca="1">LISTA!D22</f>
        <v>M</v>
      </c>
      <c r="M28" s="78"/>
      <c r="N28" s="71">
        <v>20</v>
      </c>
      <c r="O28" s="71">
        <v>20</v>
      </c>
      <c r="P28" s="83">
        <f t="shared" ca="1" si="0"/>
        <v>20</v>
      </c>
      <c r="Q28" s="82"/>
      <c r="R28" s="71">
        <v>20</v>
      </c>
      <c r="S28" s="71">
        <v>20</v>
      </c>
      <c r="T28" s="84">
        <f t="shared" ca="1" si="1"/>
        <v>20</v>
      </c>
      <c r="U28" s="85"/>
      <c r="V28" s="71">
        <v>20</v>
      </c>
      <c r="W28" s="71">
        <v>20</v>
      </c>
      <c r="X28" s="84">
        <f t="shared" ca="1" si="2"/>
        <v>20</v>
      </c>
      <c r="Y28" s="84">
        <f t="shared" ca="1" si="3"/>
        <v>20</v>
      </c>
      <c r="Z28" s="143"/>
      <c r="AA28" s="144"/>
      <c r="AB28" s="145"/>
      <c r="AC28" s="86">
        <f t="shared" ca="1" si="4"/>
        <v>15</v>
      </c>
      <c r="AD28" s="224"/>
      <c r="AE28" s="224"/>
    </row>
    <row r="29" spans="1:31" ht="15.75" customHeight="1">
      <c r="A29" s="76">
        <f ca="1">LISTA!A23</f>
        <v>16</v>
      </c>
      <c r="B29" s="76">
        <f ca="1">LISTA!B23</f>
        <v>71591</v>
      </c>
      <c r="C29" s="140" t="str">
        <f ca="1">LISTA!C23</f>
        <v>HELAINE MARIA CELESTINO FERNANDO</v>
      </c>
      <c r="D29" s="141"/>
      <c r="E29" s="141"/>
      <c r="F29" s="141"/>
      <c r="G29" s="141"/>
      <c r="H29" s="141"/>
      <c r="I29" s="141"/>
      <c r="J29" s="141"/>
      <c r="K29" s="142"/>
      <c r="L29" s="76" t="str">
        <f ca="1">LISTA!D23</f>
        <v>F</v>
      </c>
      <c r="M29" s="78"/>
      <c r="N29" s="71">
        <v>20</v>
      </c>
      <c r="O29" s="71">
        <v>20</v>
      </c>
      <c r="P29" s="83">
        <f t="shared" ca="1" si="0"/>
        <v>20</v>
      </c>
      <c r="Q29" s="82"/>
      <c r="R29" s="71">
        <v>20</v>
      </c>
      <c r="S29" s="71">
        <v>20</v>
      </c>
      <c r="T29" s="84">
        <f t="shared" ca="1" si="1"/>
        <v>20</v>
      </c>
      <c r="U29" s="85"/>
      <c r="V29" s="71">
        <v>20</v>
      </c>
      <c r="W29" s="71">
        <v>20</v>
      </c>
      <c r="X29" s="84">
        <f t="shared" ca="1" si="2"/>
        <v>20</v>
      </c>
      <c r="Y29" s="84">
        <f t="shared" ca="1" si="3"/>
        <v>20</v>
      </c>
      <c r="Z29" s="143"/>
      <c r="AA29" s="144"/>
      <c r="AB29" s="145"/>
      <c r="AC29" s="86">
        <f t="shared" ca="1" si="4"/>
        <v>16</v>
      </c>
      <c r="AD29" s="224"/>
      <c r="AE29" s="224"/>
    </row>
    <row r="30" spans="1:31" ht="15.75" customHeight="1">
      <c r="A30" s="76">
        <f ca="1">LISTA!A24</f>
        <v>17</v>
      </c>
      <c r="B30" s="76">
        <f ca="1">LISTA!B24</f>
        <v>71585</v>
      </c>
      <c r="C30" s="140" t="str">
        <f ca="1">LISTA!C24</f>
        <v>INÊS JONAS SACHUNGUE</v>
      </c>
      <c r="D30" s="141"/>
      <c r="E30" s="141"/>
      <c r="F30" s="141"/>
      <c r="G30" s="141"/>
      <c r="H30" s="141"/>
      <c r="I30" s="141"/>
      <c r="J30" s="141"/>
      <c r="K30" s="142"/>
      <c r="L30" s="76" t="str">
        <f ca="1">LISTA!D24</f>
        <v>F</v>
      </c>
      <c r="M30" s="78"/>
      <c r="N30" s="71">
        <v>20</v>
      </c>
      <c r="O30" s="71">
        <v>20</v>
      </c>
      <c r="P30" s="83">
        <f t="shared" ca="1" si="0"/>
        <v>20</v>
      </c>
      <c r="Q30" s="82"/>
      <c r="R30" s="71">
        <v>20</v>
      </c>
      <c r="S30" s="71">
        <v>20</v>
      </c>
      <c r="T30" s="84">
        <f t="shared" ca="1" si="1"/>
        <v>20</v>
      </c>
      <c r="U30" s="85"/>
      <c r="V30" s="71">
        <v>20</v>
      </c>
      <c r="W30" s="71">
        <v>20</v>
      </c>
      <c r="X30" s="84">
        <f t="shared" ca="1" si="2"/>
        <v>20</v>
      </c>
      <c r="Y30" s="84">
        <f t="shared" ca="1" si="3"/>
        <v>20</v>
      </c>
      <c r="Z30" s="143"/>
      <c r="AA30" s="144"/>
      <c r="AB30" s="145"/>
      <c r="AC30" s="86">
        <f t="shared" ca="1" si="4"/>
        <v>17</v>
      </c>
      <c r="AD30" s="224"/>
      <c r="AE30" s="224"/>
    </row>
    <row r="31" spans="1:31" ht="15.75" customHeight="1">
      <c r="A31" s="76">
        <f ca="1">LISTA!A25</f>
        <v>18</v>
      </c>
      <c r="B31" s="76">
        <f ca="1">LISTA!B25</f>
        <v>71588</v>
      </c>
      <c r="C31" s="140" t="str">
        <f ca="1">LISTA!C25</f>
        <v>JAEL ISABEL KUMBI</v>
      </c>
      <c r="D31" s="141"/>
      <c r="E31" s="141"/>
      <c r="F31" s="141"/>
      <c r="G31" s="141"/>
      <c r="H31" s="141"/>
      <c r="I31" s="141"/>
      <c r="J31" s="141"/>
      <c r="K31" s="142"/>
      <c r="L31" s="76" t="str">
        <f ca="1">LISTA!D25</f>
        <v>M</v>
      </c>
      <c r="M31" s="78"/>
      <c r="N31" s="71">
        <v>20</v>
      </c>
      <c r="O31" s="71">
        <v>20</v>
      </c>
      <c r="P31" s="83">
        <f t="shared" ca="1" si="0"/>
        <v>20</v>
      </c>
      <c r="Q31" s="82"/>
      <c r="R31" s="71">
        <v>20</v>
      </c>
      <c r="S31" s="71">
        <v>20</v>
      </c>
      <c r="T31" s="84">
        <f t="shared" ca="1" si="1"/>
        <v>20</v>
      </c>
      <c r="U31" s="85"/>
      <c r="V31" s="71">
        <v>20</v>
      </c>
      <c r="W31" s="71">
        <v>20</v>
      </c>
      <c r="X31" s="84">
        <f t="shared" ca="1" si="2"/>
        <v>20</v>
      </c>
      <c r="Y31" s="84">
        <f t="shared" ca="1" si="3"/>
        <v>20</v>
      </c>
      <c r="Z31" s="143"/>
      <c r="AA31" s="144"/>
      <c r="AB31" s="145"/>
      <c r="AC31" s="86">
        <f t="shared" ca="1" si="4"/>
        <v>18</v>
      </c>
      <c r="AD31" s="224"/>
      <c r="AE31" s="224"/>
    </row>
    <row r="32" spans="1:31" ht="15.75" customHeight="1">
      <c r="A32" s="76">
        <f ca="1">LISTA!A26</f>
        <v>19</v>
      </c>
      <c r="B32" s="76">
        <f ca="1">LISTA!B26</f>
        <v>71647</v>
      </c>
      <c r="C32" s="140" t="str">
        <f ca="1">LISTA!C26</f>
        <v>JOÃO CORREIA LUCAMBA</v>
      </c>
      <c r="D32" s="141"/>
      <c r="E32" s="141"/>
      <c r="F32" s="141"/>
      <c r="G32" s="141"/>
      <c r="H32" s="141"/>
      <c r="I32" s="141"/>
      <c r="J32" s="141"/>
      <c r="K32" s="142"/>
      <c r="L32" s="76" t="str">
        <f ca="1">LISTA!D26</f>
        <v>M</v>
      </c>
      <c r="M32" s="78"/>
      <c r="N32" s="71">
        <v>20</v>
      </c>
      <c r="O32" s="71">
        <v>20</v>
      </c>
      <c r="P32" s="83">
        <f t="shared" ca="1" si="0"/>
        <v>20</v>
      </c>
      <c r="Q32" s="82"/>
      <c r="R32" s="71">
        <v>20</v>
      </c>
      <c r="S32" s="71">
        <v>20</v>
      </c>
      <c r="T32" s="84">
        <f t="shared" ca="1" si="1"/>
        <v>20</v>
      </c>
      <c r="U32" s="85"/>
      <c r="V32" s="71">
        <v>20</v>
      </c>
      <c r="W32" s="71">
        <v>20</v>
      </c>
      <c r="X32" s="84">
        <f t="shared" ca="1" si="2"/>
        <v>20</v>
      </c>
      <c r="Y32" s="84">
        <f t="shared" ca="1" si="3"/>
        <v>20</v>
      </c>
      <c r="Z32" s="143"/>
      <c r="AA32" s="144"/>
      <c r="AB32" s="145"/>
      <c r="AC32" s="86">
        <f t="shared" ca="1" si="4"/>
        <v>19</v>
      </c>
      <c r="AD32" s="224"/>
      <c r="AE32" s="224"/>
    </row>
    <row r="33" spans="1:32" ht="15.75" customHeight="1">
      <c r="A33" s="76">
        <f ca="1">LISTA!A27</f>
        <v>20</v>
      </c>
      <c r="B33" s="76">
        <f ca="1">LISTA!B27</f>
        <v>71649</v>
      </c>
      <c r="C33" s="140" t="str">
        <f ca="1">LISTA!C27</f>
        <v>JOEL PEDRO MALUANGA</v>
      </c>
      <c r="D33" s="141"/>
      <c r="E33" s="141"/>
      <c r="F33" s="141"/>
      <c r="G33" s="141"/>
      <c r="H33" s="141"/>
      <c r="I33" s="141"/>
      <c r="J33" s="141"/>
      <c r="K33" s="142"/>
      <c r="L33" s="76" t="str">
        <f ca="1">LISTA!D27</f>
        <v>M</v>
      </c>
      <c r="M33" s="78"/>
      <c r="N33" s="71">
        <v>20</v>
      </c>
      <c r="O33" s="71">
        <v>20</v>
      </c>
      <c r="P33" s="83">
        <f t="shared" ca="1" si="0"/>
        <v>20</v>
      </c>
      <c r="Q33" s="82"/>
      <c r="R33" s="71">
        <v>20</v>
      </c>
      <c r="S33" s="71">
        <v>20</v>
      </c>
      <c r="T33" s="84">
        <f t="shared" ca="1" si="1"/>
        <v>20</v>
      </c>
      <c r="U33" s="85"/>
      <c r="V33" s="71">
        <v>20</v>
      </c>
      <c r="W33" s="71">
        <v>20</v>
      </c>
      <c r="X33" s="84">
        <f t="shared" ca="1" si="2"/>
        <v>20</v>
      </c>
      <c r="Y33" s="84">
        <f t="shared" ca="1" si="3"/>
        <v>20</v>
      </c>
      <c r="Z33" s="143"/>
      <c r="AA33" s="144"/>
      <c r="AB33" s="145"/>
      <c r="AC33" s="86">
        <f t="shared" ca="1" si="4"/>
        <v>20</v>
      </c>
      <c r="AD33" s="224"/>
      <c r="AE33" s="224"/>
      <c r="AF33" s="108"/>
    </row>
    <row r="34" spans="1:32" ht="15.75" customHeight="1">
      <c r="A34" s="76">
        <f ca="1">LISTA!A28</f>
        <v>21</v>
      </c>
      <c r="B34" s="76">
        <f ca="1">LISTA!B28</f>
        <v>71650</v>
      </c>
      <c r="C34" s="140" t="str">
        <f ca="1">LISTA!C28</f>
        <v>JOMÂNCIA DELCIA MANUEL PAULO</v>
      </c>
      <c r="D34" s="141"/>
      <c r="E34" s="141"/>
      <c r="F34" s="141"/>
      <c r="G34" s="141"/>
      <c r="H34" s="141"/>
      <c r="I34" s="141"/>
      <c r="J34" s="141"/>
      <c r="K34" s="142"/>
      <c r="L34" s="76" t="str">
        <f ca="1">LISTA!D28</f>
        <v>F</v>
      </c>
      <c r="M34" s="78"/>
      <c r="N34" s="71">
        <v>20</v>
      </c>
      <c r="O34" s="71">
        <v>20</v>
      </c>
      <c r="P34" s="83">
        <f t="shared" ca="1" si="0"/>
        <v>20</v>
      </c>
      <c r="Q34" s="82"/>
      <c r="R34" s="71">
        <v>20</v>
      </c>
      <c r="S34" s="71">
        <v>20</v>
      </c>
      <c r="T34" s="84">
        <f t="shared" ca="1" si="1"/>
        <v>20</v>
      </c>
      <c r="U34" s="85"/>
      <c r="V34" s="71">
        <v>20</v>
      </c>
      <c r="W34" s="71">
        <v>20</v>
      </c>
      <c r="X34" s="84">
        <f t="shared" ca="1" si="2"/>
        <v>20</v>
      </c>
      <c r="Y34" s="84">
        <f t="shared" ca="1" si="3"/>
        <v>20</v>
      </c>
      <c r="Z34" s="143"/>
      <c r="AA34" s="144"/>
      <c r="AB34" s="145"/>
      <c r="AC34" s="86">
        <f t="shared" ca="1" si="4"/>
        <v>21</v>
      </c>
      <c r="AD34" s="224"/>
      <c r="AE34" s="224"/>
      <c r="AF34" s="108"/>
    </row>
    <row r="35" spans="1:32" ht="15.75" customHeight="1">
      <c r="A35" s="76">
        <f ca="1">LISTA!A29</f>
        <v>22</v>
      </c>
      <c r="B35" s="76">
        <f ca="1">LISTA!B29</f>
        <v>71657</v>
      </c>
      <c r="C35" s="140" t="str">
        <f ca="1">LISTA!C29</f>
        <v>KENEDY JOÃO PAULINO VICTOR</v>
      </c>
      <c r="D35" s="141"/>
      <c r="E35" s="141"/>
      <c r="F35" s="141"/>
      <c r="G35" s="141"/>
      <c r="H35" s="141"/>
      <c r="I35" s="141"/>
      <c r="J35" s="141"/>
      <c r="K35" s="142"/>
      <c r="L35" s="76" t="str">
        <f ca="1">LISTA!D29</f>
        <v>M</v>
      </c>
      <c r="M35" s="78"/>
      <c r="N35" s="71">
        <v>20</v>
      </c>
      <c r="O35" s="71">
        <v>20</v>
      </c>
      <c r="P35" s="83">
        <f t="shared" ca="1" si="0"/>
        <v>20</v>
      </c>
      <c r="Q35" s="82"/>
      <c r="R35" s="71">
        <v>20</v>
      </c>
      <c r="S35" s="71">
        <v>20</v>
      </c>
      <c r="T35" s="84">
        <f t="shared" ca="1" si="1"/>
        <v>20</v>
      </c>
      <c r="U35" s="85"/>
      <c r="V35" s="71">
        <v>20</v>
      </c>
      <c r="W35" s="71">
        <v>20</v>
      </c>
      <c r="X35" s="84">
        <f t="shared" ca="1" si="2"/>
        <v>20</v>
      </c>
      <c r="Y35" s="84">
        <f t="shared" ca="1" si="3"/>
        <v>20</v>
      </c>
      <c r="Z35" s="143"/>
      <c r="AA35" s="144"/>
      <c r="AB35" s="145"/>
      <c r="AC35" s="86">
        <f t="shared" ca="1" si="4"/>
        <v>22</v>
      </c>
      <c r="AD35" s="224"/>
      <c r="AE35" s="224"/>
      <c r="AF35" s="108"/>
    </row>
    <row r="36" spans="1:32" ht="15.75" customHeight="1">
      <c r="A36" s="76">
        <f ca="1">LISTA!A30</f>
        <v>23</v>
      </c>
      <c r="B36" s="76">
        <f ca="1">LISTA!B30</f>
        <v>71595</v>
      </c>
      <c r="C36" s="140" t="str">
        <f ca="1">LISTA!C30</f>
        <v>LOURENÇO AUGUSTO DOMINGOS</v>
      </c>
      <c r="D36" s="141"/>
      <c r="E36" s="141"/>
      <c r="F36" s="141"/>
      <c r="G36" s="141"/>
      <c r="H36" s="141"/>
      <c r="I36" s="141"/>
      <c r="J36" s="141"/>
      <c r="K36" s="142"/>
      <c r="L36" s="76" t="str">
        <f ca="1">LISTA!D30</f>
        <v>M</v>
      </c>
      <c r="M36" s="78"/>
      <c r="N36" s="71">
        <v>20</v>
      </c>
      <c r="O36" s="71">
        <v>20</v>
      </c>
      <c r="P36" s="83">
        <f t="shared" ca="1" si="0"/>
        <v>20</v>
      </c>
      <c r="Q36" s="82"/>
      <c r="R36" s="71">
        <v>20</v>
      </c>
      <c r="S36" s="71">
        <v>20</v>
      </c>
      <c r="T36" s="84">
        <f t="shared" ca="1" si="1"/>
        <v>20</v>
      </c>
      <c r="U36" s="85"/>
      <c r="V36" s="71">
        <v>20</v>
      </c>
      <c r="W36" s="71">
        <v>20</v>
      </c>
      <c r="X36" s="84">
        <f t="shared" ca="1" si="2"/>
        <v>20</v>
      </c>
      <c r="Y36" s="84">
        <f t="shared" ca="1" si="3"/>
        <v>20</v>
      </c>
      <c r="Z36" s="143"/>
      <c r="AA36" s="144"/>
      <c r="AB36" s="145"/>
      <c r="AC36" s="86">
        <f t="shared" ca="1" si="4"/>
        <v>23</v>
      </c>
      <c r="AD36" s="224"/>
      <c r="AE36" s="224"/>
      <c r="AF36" s="108"/>
    </row>
    <row r="37" spans="1:32" ht="15.75" customHeight="1">
      <c r="A37" s="76">
        <f ca="1">LISTA!A31</f>
        <v>24</v>
      </c>
      <c r="B37" s="76">
        <f ca="1">LISTA!B31</f>
        <v>71597</v>
      </c>
      <c r="C37" s="140" t="str">
        <f ca="1">LISTA!C31</f>
        <v>LUÍS DIONÍSIO MAVINGA MAMPUYA</v>
      </c>
      <c r="D37" s="141"/>
      <c r="E37" s="141"/>
      <c r="F37" s="141"/>
      <c r="G37" s="141"/>
      <c r="H37" s="141"/>
      <c r="I37" s="141"/>
      <c r="J37" s="141"/>
      <c r="K37" s="142"/>
      <c r="L37" s="76" t="str">
        <f ca="1">LISTA!D31</f>
        <v>M</v>
      </c>
      <c r="M37" s="78"/>
      <c r="N37" s="71">
        <v>20</v>
      </c>
      <c r="O37" s="71">
        <v>20</v>
      </c>
      <c r="P37" s="83">
        <f t="shared" ca="1" si="0"/>
        <v>20</v>
      </c>
      <c r="Q37" s="82"/>
      <c r="R37" s="71">
        <v>20</v>
      </c>
      <c r="S37" s="71">
        <v>20</v>
      </c>
      <c r="T37" s="84">
        <f t="shared" ca="1" si="1"/>
        <v>20</v>
      </c>
      <c r="U37" s="85"/>
      <c r="V37" s="71">
        <v>20</v>
      </c>
      <c r="W37" s="71">
        <v>20</v>
      </c>
      <c r="X37" s="84">
        <f t="shared" ca="1" si="2"/>
        <v>20</v>
      </c>
      <c r="Y37" s="84">
        <f t="shared" ca="1" si="3"/>
        <v>20</v>
      </c>
      <c r="Z37" s="143"/>
      <c r="AA37" s="144"/>
      <c r="AB37" s="145"/>
      <c r="AC37" s="86">
        <f t="shared" ca="1" si="4"/>
        <v>24</v>
      </c>
      <c r="AD37" s="224"/>
      <c r="AE37" s="224"/>
      <c r="AF37" s="108"/>
    </row>
    <row r="38" spans="1:32" ht="15.75" customHeight="1">
      <c r="A38" s="76">
        <f ca="1">LISTA!A32</f>
        <v>25</v>
      </c>
      <c r="B38" s="76">
        <f ca="1">LISTA!B32</f>
        <v>72918</v>
      </c>
      <c r="C38" s="140" t="str">
        <f ca="1">LISTA!C32</f>
        <v>MARIO CAMUNDONGO NANBALO</v>
      </c>
      <c r="D38" s="141"/>
      <c r="E38" s="141"/>
      <c r="F38" s="141"/>
      <c r="G38" s="141"/>
      <c r="H38" s="141"/>
      <c r="I38" s="141"/>
      <c r="J38" s="141"/>
      <c r="K38" s="142"/>
      <c r="L38" s="76" t="str">
        <f ca="1">LISTA!D32</f>
        <v>M</v>
      </c>
      <c r="M38" s="78"/>
      <c r="N38" s="71">
        <v>20</v>
      </c>
      <c r="O38" s="71">
        <v>20</v>
      </c>
      <c r="P38" s="83">
        <f t="shared" ca="1" si="0"/>
        <v>20</v>
      </c>
      <c r="Q38" s="82"/>
      <c r="R38" s="71">
        <v>20</v>
      </c>
      <c r="S38" s="71">
        <v>20</v>
      </c>
      <c r="T38" s="84">
        <f t="shared" ca="1" si="1"/>
        <v>20</v>
      </c>
      <c r="U38" s="85"/>
      <c r="V38" s="71">
        <v>20</v>
      </c>
      <c r="W38" s="71">
        <v>20</v>
      </c>
      <c r="X38" s="84">
        <f t="shared" ca="1" si="2"/>
        <v>20</v>
      </c>
      <c r="Y38" s="84">
        <f t="shared" ca="1" si="3"/>
        <v>20</v>
      </c>
      <c r="Z38" s="143"/>
      <c r="AA38" s="144"/>
      <c r="AB38" s="145"/>
      <c r="AC38" s="86">
        <f t="shared" ca="1" si="4"/>
        <v>25</v>
      </c>
      <c r="AD38" s="224"/>
      <c r="AE38" s="224"/>
      <c r="AF38" s="108"/>
    </row>
    <row r="39" spans="1:32" ht="15.75" customHeight="1">
      <c r="A39" s="76">
        <f ca="1">LISTA!A33</f>
        <v>26</v>
      </c>
      <c r="B39" s="76">
        <f ca="1">LISTA!B33</f>
        <v>71603</v>
      </c>
      <c r="C39" s="140" t="str">
        <f ca="1">LISTA!C33</f>
        <v>MOISÉS MENDONÇA DOMINGOS</v>
      </c>
      <c r="D39" s="141"/>
      <c r="E39" s="141"/>
      <c r="F39" s="141"/>
      <c r="G39" s="141"/>
      <c r="H39" s="141"/>
      <c r="I39" s="141"/>
      <c r="J39" s="141"/>
      <c r="K39" s="142"/>
      <c r="L39" s="76" t="str">
        <f ca="1">LISTA!D33</f>
        <v>M</v>
      </c>
      <c r="M39" s="78"/>
      <c r="N39" s="71">
        <v>20</v>
      </c>
      <c r="O39" s="71">
        <v>20</v>
      </c>
      <c r="P39" s="83">
        <f t="shared" ca="1" si="0"/>
        <v>20</v>
      </c>
      <c r="Q39" s="82"/>
      <c r="R39" s="71">
        <v>20</v>
      </c>
      <c r="S39" s="71">
        <v>20</v>
      </c>
      <c r="T39" s="84">
        <f t="shared" ca="1" si="1"/>
        <v>20</v>
      </c>
      <c r="U39" s="85"/>
      <c r="V39" s="71">
        <v>20</v>
      </c>
      <c r="W39" s="71">
        <v>20</v>
      </c>
      <c r="X39" s="84">
        <f t="shared" ca="1" si="2"/>
        <v>20</v>
      </c>
      <c r="Y39" s="84">
        <f t="shared" ca="1" si="3"/>
        <v>20</v>
      </c>
      <c r="Z39" s="143"/>
      <c r="AA39" s="144"/>
      <c r="AB39" s="145"/>
      <c r="AC39" s="86">
        <f t="shared" ca="1" si="4"/>
        <v>26</v>
      </c>
      <c r="AD39" s="224"/>
      <c r="AE39" s="224"/>
      <c r="AF39" s="108"/>
    </row>
    <row r="40" spans="1:32" ht="15.75" customHeight="1">
      <c r="A40" s="76">
        <f ca="1">LISTA!A34</f>
        <v>27</v>
      </c>
      <c r="B40" s="76">
        <f ca="1">LISTA!B34</f>
        <v>71604</v>
      </c>
      <c r="C40" s="140" t="str">
        <f ca="1">LISTA!C34</f>
        <v>NAZARETO DE FÁTIMA BENGUE INGLÊS</v>
      </c>
      <c r="D40" s="141"/>
      <c r="E40" s="141"/>
      <c r="F40" s="141"/>
      <c r="G40" s="141"/>
      <c r="H40" s="141"/>
      <c r="I40" s="141"/>
      <c r="J40" s="141"/>
      <c r="K40" s="142"/>
      <c r="L40" s="76" t="str">
        <f ca="1">LISTA!D34</f>
        <v>M</v>
      </c>
      <c r="M40" s="78"/>
      <c r="N40" s="71">
        <v>20</v>
      </c>
      <c r="O40" s="71">
        <v>20</v>
      </c>
      <c r="P40" s="83">
        <f t="shared" ca="1" si="0"/>
        <v>20</v>
      </c>
      <c r="Q40" s="82"/>
      <c r="R40" s="71">
        <v>20</v>
      </c>
      <c r="S40" s="71">
        <v>20</v>
      </c>
      <c r="T40" s="84">
        <f t="shared" ca="1" si="1"/>
        <v>20</v>
      </c>
      <c r="U40" s="85"/>
      <c r="V40" s="71">
        <v>20</v>
      </c>
      <c r="W40" s="71">
        <v>20</v>
      </c>
      <c r="X40" s="84">
        <f t="shared" ca="1" si="2"/>
        <v>20</v>
      </c>
      <c r="Y40" s="84">
        <f t="shared" ca="1" si="3"/>
        <v>20</v>
      </c>
      <c r="Z40" s="143"/>
      <c r="AA40" s="144"/>
      <c r="AB40" s="145"/>
      <c r="AC40" s="86">
        <f t="shared" ca="1" si="4"/>
        <v>27</v>
      </c>
      <c r="AD40" s="224"/>
      <c r="AE40" s="224"/>
      <c r="AF40" s="108"/>
    </row>
    <row r="41" spans="1:32" ht="15.75" customHeight="1">
      <c r="A41" s="76">
        <f ca="1">LISTA!A35</f>
        <v>28</v>
      </c>
      <c r="B41" s="76">
        <f ca="1">LISTA!B35</f>
        <v>71665</v>
      </c>
      <c r="C41" s="140" t="str">
        <f ca="1">LISTA!C35</f>
        <v>ONÊSIMO MENDONÇA COELHO</v>
      </c>
      <c r="D41" s="141"/>
      <c r="E41" s="141"/>
      <c r="F41" s="141"/>
      <c r="G41" s="141"/>
      <c r="H41" s="141"/>
      <c r="I41" s="141"/>
      <c r="J41" s="141"/>
      <c r="K41" s="142"/>
      <c r="L41" s="76" t="str">
        <f ca="1">LISTA!D35</f>
        <v>M</v>
      </c>
      <c r="M41" s="78"/>
      <c r="N41" s="71">
        <v>20</v>
      </c>
      <c r="O41" s="71">
        <v>20</v>
      </c>
      <c r="P41" s="83">
        <f t="shared" ca="1" si="0"/>
        <v>20</v>
      </c>
      <c r="Q41" s="82"/>
      <c r="R41" s="71">
        <v>20</v>
      </c>
      <c r="S41" s="71">
        <v>20</v>
      </c>
      <c r="T41" s="84">
        <f t="shared" ca="1" si="1"/>
        <v>20</v>
      </c>
      <c r="U41" s="85"/>
      <c r="V41" s="71">
        <v>20</v>
      </c>
      <c r="W41" s="71">
        <v>20</v>
      </c>
      <c r="X41" s="84">
        <f t="shared" ca="1" si="2"/>
        <v>20</v>
      </c>
      <c r="Y41" s="84">
        <f t="shared" ca="1" si="3"/>
        <v>20</v>
      </c>
      <c r="Z41" s="143"/>
      <c r="AA41" s="144"/>
      <c r="AB41" s="145"/>
      <c r="AC41" s="86">
        <f t="shared" ca="1" si="4"/>
        <v>28</v>
      </c>
      <c r="AD41" s="224"/>
      <c r="AE41" s="224"/>
      <c r="AF41" s="108"/>
    </row>
    <row r="42" spans="1:32" ht="15.75" customHeight="1">
      <c r="A42" s="76">
        <f ca="1">LISTA!A36</f>
        <v>29</v>
      </c>
      <c r="B42" s="76">
        <f ca="1">LISTA!B36</f>
        <v>71611</v>
      </c>
      <c r="C42" s="140" t="str">
        <f ca="1">LISTA!C36</f>
        <v>PAULO ALFREDO XAVIER KOMBO</v>
      </c>
      <c r="D42" s="141"/>
      <c r="E42" s="141"/>
      <c r="F42" s="141"/>
      <c r="G42" s="141"/>
      <c r="H42" s="141"/>
      <c r="I42" s="141"/>
      <c r="J42" s="141"/>
      <c r="K42" s="142"/>
      <c r="L42" s="76" t="str">
        <f ca="1">LISTA!D36</f>
        <v>M</v>
      </c>
      <c r="M42" s="78"/>
      <c r="N42" s="71">
        <v>20</v>
      </c>
      <c r="O42" s="71">
        <v>20</v>
      </c>
      <c r="P42" s="83">
        <f t="shared" ca="1" si="0"/>
        <v>20</v>
      </c>
      <c r="Q42" s="82"/>
      <c r="R42" s="71">
        <v>20</v>
      </c>
      <c r="S42" s="71">
        <v>20</v>
      </c>
      <c r="T42" s="84">
        <f t="shared" ca="1" si="1"/>
        <v>20</v>
      </c>
      <c r="U42" s="85"/>
      <c r="V42" s="71">
        <v>20</v>
      </c>
      <c r="W42" s="71">
        <v>20</v>
      </c>
      <c r="X42" s="84">
        <f t="shared" ca="1" si="2"/>
        <v>20</v>
      </c>
      <c r="Y42" s="84">
        <f t="shared" ca="1" si="3"/>
        <v>20</v>
      </c>
      <c r="Z42" s="143"/>
      <c r="AA42" s="144"/>
      <c r="AB42" s="145"/>
      <c r="AC42" s="86">
        <f t="shared" ca="1" si="4"/>
        <v>29</v>
      </c>
      <c r="AD42" s="224"/>
      <c r="AE42" s="224"/>
      <c r="AF42" s="108"/>
    </row>
    <row r="43" spans="1:32" ht="15.75" customHeight="1">
      <c r="A43" s="76">
        <f ca="1">LISTA!A37</f>
        <v>30</v>
      </c>
      <c r="B43" s="76">
        <f ca="1">LISTA!B37</f>
        <v>71612</v>
      </c>
      <c r="C43" s="140" t="str">
        <f ca="1">LISTA!C37</f>
        <v>ROSA SARA CABRAL VUMBA</v>
      </c>
      <c r="D43" s="141"/>
      <c r="E43" s="141"/>
      <c r="F43" s="141"/>
      <c r="G43" s="141"/>
      <c r="H43" s="141"/>
      <c r="I43" s="141"/>
      <c r="J43" s="141"/>
      <c r="K43" s="142"/>
      <c r="L43" s="76" t="str">
        <f ca="1">LISTA!D37</f>
        <v>F</v>
      </c>
      <c r="M43" s="78"/>
      <c r="N43" s="71">
        <v>20</v>
      </c>
      <c r="O43" s="71">
        <v>20</v>
      </c>
      <c r="P43" s="83">
        <f t="shared" ca="1" si="0"/>
        <v>20</v>
      </c>
      <c r="Q43" s="82"/>
      <c r="R43" s="71">
        <v>20</v>
      </c>
      <c r="S43" s="71">
        <v>20</v>
      </c>
      <c r="T43" s="84">
        <f t="shared" ca="1" si="1"/>
        <v>20</v>
      </c>
      <c r="U43" s="85"/>
      <c r="V43" s="71">
        <v>20</v>
      </c>
      <c r="W43" s="71">
        <v>20</v>
      </c>
      <c r="X43" s="84">
        <f t="shared" ca="1" si="2"/>
        <v>20</v>
      </c>
      <c r="Y43" s="84">
        <f t="shared" ca="1" si="3"/>
        <v>0</v>
      </c>
      <c r="Z43" s="143"/>
      <c r="AA43" s="144"/>
      <c r="AB43" s="145"/>
      <c r="AC43" s="86">
        <f t="shared" ca="1" si="4"/>
        <v>30</v>
      </c>
      <c r="AD43" s="224"/>
      <c r="AE43" s="224"/>
      <c r="AF43" s="108"/>
    </row>
    <row r="44" spans="1:32" ht="15.75" customHeight="1">
      <c r="A44" s="76">
        <f ca="1">LISTA!A38</f>
        <v>31</v>
      </c>
      <c r="B44" s="76">
        <f ca="1">LISTA!B38</f>
        <v>68722</v>
      </c>
      <c r="C44" s="140" t="str">
        <f ca="1">LISTA!C38</f>
        <v>STEFANE DEISE VEMBA QUINANA</v>
      </c>
      <c r="D44" s="141"/>
      <c r="E44" s="141"/>
      <c r="F44" s="141"/>
      <c r="G44" s="141"/>
      <c r="H44" s="141"/>
      <c r="I44" s="141"/>
      <c r="J44" s="141"/>
      <c r="K44" s="142"/>
      <c r="L44" s="76" t="str">
        <f ca="1">LISTA!D38</f>
        <v>F</v>
      </c>
      <c r="M44" s="78"/>
      <c r="N44" s="71">
        <v>20</v>
      </c>
      <c r="O44" s="71">
        <v>20</v>
      </c>
      <c r="P44" s="83">
        <f t="shared" ca="1" si="0"/>
        <v>20</v>
      </c>
      <c r="Q44" s="82"/>
      <c r="R44" s="71">
        <v>20</v>
      </c>
      <c r="S44" s="71">
        <v>20</v>
      </c>
      <c r="T44" s="84">
        <f t="shared" ca="1" si="1"/>
        <v>20</v>
      </c>
      <c r="U44" s="85"/>
      <c r="V44" s="71">
        <v>20</v>
      </c>
      <c r="W44" s="71">
        <v>20</v>
      </c>
      <c r="X44" s="84">
        <f t="shared" ca="1" si="2"/>
        <v>20</v>
      </c>
      <c r="Y44" s="84">
        <f t="shared" ca="1" si="3"/>
        <v>0</v>
      </c>
      <c r="Z44" s="143"/>
      <c r="AA44" s="144"/>
      <c r="AB44" s="145"/>
      <c r="AC44" s="86">
        <f t="shared" ca="1" si="4"/>
        <v>31</v>
      </c>
      <c r="AD44" s="224"/>
      <c r="AE44" s="224"/>
      <c r="AF44" s="108"/>
    </row>
    <row r="45" spans="1:32" ht="15.75" customHeight="1">
      <c r="A45" s="76">
        <f ca="1">LISTA!A39</f>
        <v>32</v>
      </c>
      <c r="B45" s="76">
        <f ca="1">LISTA!B39</f>
        <v>65824</v>
      </c>
      <c r="C45" s="140" t="str">
        <f ca="1">LISTA!C39</f>
        <v>WANDERSON CRISTIANO JOSÉ MORAIS(Exame especial)</v>
      </c>
      <c r="D45" s="141"/>
      <c r="E45" s="141"/>
      <c r="F45" s="141"/>
      <c r="G45" s="141"/>
      <c r="H45" s="141"/>
      <c r="I45" s="141"/>
      <c r="J45" s="141"/>
      <c r="K45" s="142"/>
      <c r="L45" s="76" t="str">
        <f ca="1">LISTA!D39</f>
        <v>m</v>
      </c>
      <c r="M45" s="78"/>
      <c r="N45" s="71">
        <v>20</v>
      </c>
      <c r="O45" s="71">
        <v>20</v>
      </c>
      <c r="P45" s="83">
        <f t="shared" ca="1" si="0"/>
        <v>20</v>
      </c>
      <c r="Q45" s="82"/>
      <c r="R45" s="71">
        <v>20</v>
      </c>
      <c r="S45" s="71">
        <v>20</v>
      </c>
      <c r="T45" s="84">
        <f t="shared" ca="1" si="1"/>
        <v>20</v>
      </c>
      <c r="U45" s="85"/>
      <c r="V45" s="71">
        <v>20</v>
      </c>
      <c r="W45" s="71">
        <v>20</v>
      </c>
      <c r="X45" s="84">
        <f t="shared" ca="1" si="2"/>
        <v>20</v>
      </c>
      <c r="Y45" s="84">
        <f t="shared" ca="1" si="3"/>
        <v>20</v>
      </c>
      <c r="Z45" s="143"/>
      <c r="AA45" s="144"/>
      <c r="AB45" s="145"/>
      <c r="AC45" s="86">
        <f t="shared" ca="1" si="4"/>
        <v>32</v>
      </c>
      <c r="AD45" s="224"/>
      <c r="AE45" s="224"/>
      <c r="AF45" s="108"/>
    </row>
    <row r="46" spans="1:32" ht="15.75" customHeight="1">
      <c r="A46" s="76">
        <f ca="1">LISTA!A40</f>
        <v>33</v>
      </c>
      <c r="B46" s="76">
        <f ca="1">LISTA!B40</f>
        <v>68668</v>
      </c>
      <c r="C46" s="140" t="str">
        <f ca="1">LISTA!C40</f>
        <v>PEDRO PETELSON PEQUENO LOURENÇO(EXAME ESPECIAL)</v>
      </c>
      <c r="D46" s="141"/>
      <c r="E46" s="141"/>
      <c r="F46" s="141"/>
      <c r="G46" s="141"/>
      <c r="H46" s="141"/>
      <c r="I46" s="141"/>
      <c r="J46" s="141"/>
      <c r="K46" s="142"/>
      <c r="L46" s="76" t="str">
        <f ca="1">LISTA!D40</f>
        <v>M</v>
      </c>
      <c r="M46" s="78"/>
      <c r="N46" s="71">
        <v>20</v>
      </c>
      <c r="O46" s="71">
        <v>20</v>
      </c>
      <c r="P46" s="83">
        <f t="shared" ca="1" si="0"/>
        <v>20</v>
      </c>
      <c r="Q46" s="82"/>
      <c r="R46" s="71">
        <v>20</v>
      </c>
      <c r="S46" s="71">
        <v>20</v>
      </c>
      <c r="T46" s="84">
        <f t="shared" ca="1" si="1"/>
        <v>20</v>
      </c>
      <c r="U46" s="85"/>
      <c r="V46" s="71">
        <v>20</v>
      </c>
      <c r="W46" s="71">
        <v>20</v>
      </c>
      <c r="X46" s="84">
        <f t="shared" ca="1" si="2"/>
        <v>20</v>
      </c>
      <c r="Y46" s="84">
        <f t="shared" ca="1" si="3"/>
        <v>20</v>
      </c>
      <c r="Z46" s="143"/>
      <c r="AA46" s="144"/>
      <c r="AB46" s="145"/>
      <c r="AC46" s="86">
        <f t="shared" ca="1" si="4"/>
        <v>33</v>
      </c>
      <c r="AD46" s="224"/>
      <c r="AE46" s="224"/>
      <c r="AF46" s="108"/>
    </row>
    <row r="47" spans="1:32" ht="15.75" customHeight="1">
      <c r="A47" s="76">
        <f ca="1">LISTA!A41</f>
        <v>34</v>
      </c>
      <c r="B47" s="76">
        <f ca="1">LISTA!B41</f>
        <v>68703</v>
      </c>
      <c r="C47" s="140" t="str">
        <f ca="1">LISTA!C41</f>
        <v>JOEL PANZO JOSÉ(EXAME ESPECIAL)</v>
      </c>
      <c r="D47" s="141"/>
      <c r="E47" s="141"/>
      <c r="F47" s="141"/>
      <c r="G47" s="141"/>
      <c r="H47" s="141"/>
      <c r="I47" s="141"/>
      <c r="J47" s="141"/>
      <c r="K47" s="142"/>
      <c r="L47" s="76" t="str">
        <f ca="1">LISTA!D41</f>
        <v>M</v>
      </c>
      <c r="M47" s="78"/>
      <c r="N47" s="71">
        <v>20</v>
      </c>
      <c r="O47" s="71">
        <v>20</v>
      </c>
      <c r="P47" s="83">
        <f t="shared" ref="P47" ca="1" si="5">IFERROR(AVERAGE(N47:O47),0)</f>
        <v>20</v>
      </c>
      <c r="Q47" s="82"/>
      <c r="R47" s="71">
        <v>20</v>
      </c>
      <c r="S47" s="71">
        <v>20</v>
      </c>
      <c r="T47" s="84">
        <f t="shared" ref="T47" ca="1" si="6">IFERROR(AVERAGE(R47:S47),0)</f>
        <v>20</v>
      </c>
      <c r="U47" s="85"/>
      <c r="V47" s="71">
        <v>20</v>
      </c>
      <c r="W47" s="71">
        <v>20</v>
      </c>
      <c r="X47" s="84">
        <f t="shared" ref="X47" ca="1" si="7">IFERROR(AVERAGE(V47:W47),0)</f>
        <v>20</v>
      </c>
      <c r="Y47" s="84">
        <f t="shared" ref="Y47" ca="1" si="8">AVERAGE(X47,T47,P47)</f>
        <v>20</v>
      </c>
      <c r="Z47" s="143"/>
      <c r="AA47" s="144"/>
      <c r="AB47" s="145"/>
      <c r="AC47" s="86">
        <f t="shared" ref="AC47" ca="1" si="9">A47</f>
        <v>34</v>
      </c>
      <c r="AD47" s="224"/>
      <c r="AE47" s="224"/>
      <c r="AF47" s="224"/>
    </row>
    <row r="48" spans="1:32" ht="15.75" customHeight="1">
      <c r="A48" s="178" t="s">
        <v>15</v>
      </c>
      <c r="B48" s="178">
        <f ca="1">COUNTIF(L14:L47,"=M")</f>
        <v>28</v>
      </c>
      <c r="C48" s="182" t="s">
        <v>78</v>
      </c>
      <c r="D48" s="183"/>
      <c r="E48" s="183"/>
      <c r="F48" s="183"/>
      <c r="G48" s="183"/>
      <c r="H48" s="183"/>
      <c r="I48" s="183"/>
      <c r="J48" s="183"/>
      <c r="K48" s="184"/>
      <c r="L48" s="185" t="s">
        <v>79</v>
      </c>
      <c r="M48" s="185"/>
      <c r="N48" s="185"/>
      <c r="O48" s="185"/>
      <c r="P48" s="185"/>
      <c r="Q48" s="185"/>
      <c r="R48" s="185" t="s">
        <v>80</v>
      </c>
      <c r="S48" s="185"/>
      <c r="T48" s="185"/>
      <c r="U48" s="185"/>
      <c r="V48" s="185"/>
      <c r="W48" s="185"/>
      <c r="X48" s="185" t="s">
        <v>80</v>
      </c>
      <c r="Y48" s="185"/>
      <c r="Z48" s="185"/>
      <c r="AA48" s="185"/>
      <c r="AB48" s="185"/>
      <c r="AC48" s="186"/>
      <c r="AD48" s="224"/>
      <c r="AE48" s="224"/>
      <c r="AF48" s="224"/>
    </row>
    <row r="49" spans="1:32" ht="14.25" customHeight="1" thickBot="1">
      <c r="A49" s="233"/>
      <c r="B49" s="233"/>
      <c r="C49" s="187" t="s">
        <v>81</v>
      </c>
      <c r="D49" s="188"/>
      <c r="E49" s="188"/>
      <c r="F49" s="188"/>
      <c r="G49" s="188"/>
      <c r="H49" s="188"/>
      <c r="I49" s="188"/>
      <c r="J49" s="188"/>
      <c r="K49" s="189"/>
      <c r="L49" s="177" t="s">
        <v>82</v>
      </c>
      <c r="M49" s="233"/>
      <c r="N49" s="233"/>
      <c r="O49" s="177" t="s">
        <v>83</v>
      </c>
      <c r="P49" s="233"/>
      <c r="Q49" s="233"/>
      <c r="R49" s="177" t="s">
        <v>82</v>
      </c>
      <c r="S49" s="233"/>
      <c r="T49" s="233"/>
      <c r="U49" s="177" t="s">
        <v>83</v>
      </c>
      <c r="V49" s="233"/>
      <c r="W49" s="233"/>
      <c r="X49" s="177" t="s">
        <v>82</v>
      </c>
      <c r="Y49" s="233"/>
      <c r="Z49" s="233"/>
      <c r="AA49" s="177" t="s">
        <v>83</v>
      </c>
      <c r="AB49" s="233"/>
      <c r="AC49" s="234"/>
      <c r="AD49" s="108"/>
      <c r="AE49" s="108"/>
      <c r="AF49" s="108"/>
    </row>
    <row r="50" spans="1:32" ht="14.25" customHeight="1" thickBot="1">
      <c r="A50" s="178" t="s">
        <v>24</v>
      </c>
      <c r="B50" s="178">
        <f ca="1">COUNTIF(L14:L47,"=F")</f>
        <v>6</v>
      </c>
      <c r="C50" s="179" t="s">
        <v>84</v>
      </c>
      <c r="D50" s="180"/>
      <c r="E50" s="180"/>
      <c r="F50" s="180"/>
      <c r="G50" s="180"/>
      <c r="H50" s="180"/>
      <c r="I50" s="180"/>
      <c r="J50" s="180"/>
      <c r="K50" s="181"/>
      <c r="L50" s="72" t="s">
        <v>15</v>
      </c>
      <c r="M50" s="72" t="s">
        <v>24</v>
      </c>
      <c r="N50" s="72" t="s">
        <v>71</v>
      </c>
      <c r="O50" s="72" t="s">
        <v>15</v>
      </c>
      <c r="P50" s="72" t="s">
        <v>24</v>
      </c>
      <c r="Q50" s="72" t="s">
        <v>71</v>
      </c>
      <c r="R50" s="72" t="s">
        <v>15</v>
      </c>
      <c r="S50" s="72" t="s">
        <v>24</v>
      </c>
      <c r="T50" s="72" t="s">
        <v>71</v>
      </c>
      <c r="U50" s="72" t="s">
        <v>15</v>
      </c>
      <c r="V50" s="72" t="s">
        <v>24</v>
      </c>
      <c r="W50" s="72" t="s">
        <v>71</v>
      </c>
      <c r="X50" s="72" t="s">
        <v>15</v>
      </c>
      <c r="Y50" s="72" t="s">
        <v>24</v>
      </c>
      <c r="Z50" s="72" t="s">
        <v>71</v>
      </c>
      <c r="AA50" s="72" t="s">
        <v>15</v>
      </c>
      <c r="AB50" s="72" t="s">
        <v>24</v>
      </c>
      <c r="AC50" s="90" t="s">
        <v>71</v>
      </c>
      <c r="AD50" s="224"/>
      <c r="AE50" s="224"/>
      <c r="AF50" s="224"/>
    </row>
    <row r="51" spans="1:32" ht="15" customHeight="1" thickBot="1">
      <c r="A51" s="233"/>
      <c r="B51" s="233"/>
      <c r="C51" s="179" t="s">
        <v>85</v>
      </c>
      <c r="D51" s="180"/>
      <c r="E51" s="180"/>
      <c r="F51" s="180"/>
      <c r="G51" s="180"/>
      <c r="H51" s="180"/>
      <c r="I51" s="180"/>
      <c r="J51" s="180"/>
      <c r="K51" s="181"/>
      <c r="L51" s="91">
        <f ca="1">COUNTIFS(L14:L46,"=M",P14:P46,"&gt;=9,5")</f>
        <v>27</v>
      </c>
      <c r="M51" s="91">
        <f ca="1">COUNTIFS(L14:L46,"=F",P14:P46,"&gt;=9,5")</f>
        <v>6</v>
      </c>
      <c r="N51" s="92">
        <f ca="1">(M51+L51)</f>
        <v>33</v>
      </c>
      <c r="O51" s="93">
        <f ca="1">COUNTIFS(L14:L46,"=M",P14:P46,"&lt;9,5")</f>
        <v>0</v>
      </c>
      <c r="P51" s="93">
        <f ca="1">COUNTIFS(L14:L46,"=F",P14:P46,"&lt;9,5")</f>
        <v>0</v>
      </c>
      <c r="Q51" s="94">
        <f ca="1">(P51+O51)</f>
        <v>0</v>
      </c>
      <c r="R51" s="91">
        <f ca="1">COUNTIFS(L14:L46,"=M",T14:T46,"&gt;=9,5")</f>
        <v>27</v>
      </c>
      <c r="S51" s="91">
        <f ca="1">COUNTIFS(L14:L46,"=F",T14:T46,"&gt;=9,5")</f>
        <v>6</v>
      </c>
      <c r="T51" s="92">
        <f ca="1">(S51+R51)</f>
        <v>33</v>
      </c>
      <c r="U51" s="93">
        <f ca="1">COUNTIFS(L14:L46,"=M",T14:T46,"&lt;9,5")</f>
        <v>0</v>
      </c>
      <c r="V51" s="93">
        <f ca="1">COUNTIFS(L14:L46,"=F",T14:T46,"&lt;9,5")</f>
        <v>0</v>
      </c>
      <c r="W51" s="94">
        <f ca="1">(V51+U51)</f>
        <v>0</v>
      </c>
      <c r="X51" s="91">
        <f ca="1">COUNTIFS(L14:L46,"=M",X14:X46,"&gt;=9,5")</f>
        <v>27</v>
      </c>
      <c r="Y51" s="91">
        <f ca="1">COUNTIFS(L14:L46,"=F",X14:X46,"&gt;=9,5")</f>
        <v>6</v>
      </c>
      <c r="Z51" s="92">
        <f ca="1">(Y51+X51)</f>
        <v>33</v>
      </c>
      <c r="AA51" s="93">
        <f ca="1">COUNTIFS(L14:L46,"=M",X14:X46,"&lt;9,5")</f>
        <v>0</v>
      </c>
      <c r="AB51" s="93">
        <f ca="1">COUNTIFS(L14:L46,"=F",X14:X46,"&lt;9,5")</f>
        <v>0</v>
      </c>
      <c r="AC51" s="95">
        <f ca="1">(AB51+AA51)</f>
        <v>0</v>
      </c>
      <c r="AD51" s="224"/>
      <c r="AE51" s="224"/>
      <c r="AF51" s="224"/>
    </row>
    <row r="52" spans="1:32" ht="14.25" customHeight="1" thickBot="1">
      <c r="A52" s="178" t="s">
        <v>71</v>
      </c>
      <c r="B52" s="178">
        <f ca="1">(B48+B50)</f>
        <v>34</v>
      </c>
      <c r="C52" s="179" t="s">
        <v>86</v>
      </c>
      <c r="D52" s="180"/>
      <c r="E52" s="180"/>
      <c r="F52" s="180"/>
      <c r="G52" s="180"/>
      <c r="H52" s="180"/>
      <c r="I52" s="180"/>
      <c r="J52" s="180"/>
      <c r="K52" s="181"/>
      <c r="L52" s="190" t="s">
        <v>87</v>
      </c>
      <c r="M52" s="233"/>
      <c r="N52" s="233"/>
      <c r="O52" s="190" t="s">
        <v>87</v>
      </c>
      <c r="P52" s="233"/>
      <c r="Q52" s="233"/>
      <c r="R52" s="190" t="s">
        <v>87</v>
      </c>
      <c r="S52" s="233"/>
      <c r="T52" s="233"/>
      <c r="U52" s="190" t="s">
        <v>87</v>
      </c>
      <c r="V52" s="233"/>
      <c r="W52" s="233"/>
      <c r="X52" s="190" t="s">
        <v>87</v>
      </c>
      <c r="Y52" s="233"/>
      <c r="Z52" s="233"/>
      <c r="AA52" s="190" t="s">
        <v>87</v>
      </c>
      <c r="AB52" s="233"/>
      <c r="AC52" s="234"/>
      <c r="AD52" s="108"/>
      <c r="AE52" s="108"/>
      <c r="AF52" s="108"/>
    </row>
    <row r="53" spans="1:32" ht="15.75" customHeight="1" thickBot="1">
      <c r="A53" s="233"/>
      <c r="B53" s="233"/>
      <c r="C53" s="179"/>
      <c r="D53" s="180"/>
      <c r="E53" s="180"/>
      <c r="F53" s="180"/>
      <c r="G53" s="180"/>
      <c r="H53" s="180"/>
      <c r="I53" s="180"/>
      <c r="J53" s="180"/>
      <c r="K53" s="181"/>
      <c r="L53" s="91">
        <f ca="1">(L51*100)/B52</f>
        <v>79.411764705882348</v>
      </c>
      <c r="M53" s="96">
        <f ca="1">(M51*100)/B52</f>
        <v>17.647058823529413</v>
      </c>
      <c r="N53" s="96">
        <f ca="1">L53+M53</f>
        <v>0</v>
      </c>
      <c r="O53" s="93">
        <f ca="1">(O51*100)/B52</f>
        <v>0</v>
      </c>
      <c r="P53" s="97">
        <f ca="1">(P51*100)/B52</f>
        <v>0</v>
      </c>
      <c r="Q53" s="97">
        <f ca="1">O53+P53</f>
        <v>0</v>
      </c>
      <c r="R53" s="91">
        <f ca="1">(R51*100)/B52</f>
        <v>79.411764705882348</v>
      </c>
      <c r="S53" s="96">
        <f ca="1">(S51*100)/B52</f>
        <v>17.647058823529413</v>
      </c>
      <c r="T53" s="96">
        <f ca="1">R53+S53</f>
        <v>97.058823529411768</v>
      </c>
      <c r="U53" s="93">
        <f ca="1">(U51*100)/B52</f>
        <v>0</v>
      </c>
      <c r="V53" s="97">
        <f ca="1">(V51*100)/B52</f>
        <v>0</v>
      </c>
      <c r="W53" s="97">
        <f ca="1">U53+V53</f>
        <v>0</v>
      </c>
      <c r="X53" s="91">
        <f ca="1">(X51*100)/B52</f>
        <v>0</v>
      </c>
      <c r="Y53" s="96">
        <f ca="1">(Y51*100)/B52</f>
        <v>17.647058823529413</v>
      </c>
      <c r="Z53" s="96">
        <f ca="1">X53+Y53</f>
        <v>0</v>
      </c>
      <c r="AA53" s="93">
        <f ca="1">(AA51*100)/B52</f>
        <v>0</v>
      </c>
      <c r="AB53" s="97">
        <f ca="1">(AB51*100)/B52</f>
        <v>0</v>
      </c>
      <c r="AC53" s="98">
        <f ca="1">AA53+AB53</f>
        <v>0</v>
      </c>
      <c r="AD53" s="108"/>
      <c r="AE53" s="108"/>
      <c r="AF53" s="108"/>
    </row>
    <row r="54" spans="1:32" ht="15.75" customHeight="1">
      <c r="A54" s="224"/>
      <c r="B54" s="224"/>
      <c r="C54" s="88"/>
      <c r="D54" s="88"/>
      <c r="E54" s="88"/>
      <c r="F54" s="88"/>
      <c r="G54" s="88"/>
      <c r="H54" s="88"/>
      <c r="I54" s="88"/>
      <c r="J54" s="88"/>
      <c r="K54" s="88"/>
      <c r="L54" s="235"/>
      <c r="M54" s="235"/>
      <c r="N54" s="236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</row>
    <row r="55" spans="1:32" ht="15" customHeight="1">
      <c r="A55" s="224"/>
      <c r="B55" s="155"/>
      <c r="C55" s="155"/>
      <c r="D55" s="112"/>
      <c r="E55" s="112"/>
      <c r="F55" s="112"/>
      <c r="G55" s="112"/>
      <c r="H55" s="112"/>
      <c r="I55" s="112"/>
      <c r="J55" s="112"/>
      <c r="K55" s="112"/>
      <c r="L55" s="224"/>
      <c r="M55" s="224"/>
      <c r="N55" s="224"/>
      <c r="O55" s="224"/>
      <c r="P55" s="224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224"/>
    </row>
    <row r="56" spans="1:32" ht="15.75" customHeight="1">
      <c r="A56" s="111" t="s">
        <v>88</v>
      </c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08"/>
      <c r="R56" s="108"/>
      <c r="S56" s="237" t="s">
        <v>89</v>
      </c>
      <c r="T56" s="225"/>
      <c r="U56" s="225"/>
      <c r="V56" s="225"/>
      <c r="W56" s="225"/>
      <c r="X56" s="225"/>
      <c r="Y56" s="225"/>
      <c r="Z56" s="225"/>
      <c r="AA56" s="225"/>
      <c r="AB56" s="225"/>
      <c r="AC56" s="225"/>
      <c r="AD56" s="108"/>
      <c r="AE56" s="108"/>
      <c r="AF56" s="108"/>
    </row>
    <row r="57" spans="1:32" ht="15" customHeight="1">
      <c r="A57" s="224"/>
      <c r="B57" s="155"/>
      <c r="C57" s="155"/>
      <c r="D57" s="112"/>
      <c r="E57" s="112"/>
      <c r="F57" s="112"/>
      <c r="G57" s="112"/>
      <c r="H57" s="112"/>
      <c r="I57" s="112"/>
      <c r="J57" s="112"/>
      <c r="K57" s="112"/>
      <c r="L57" s="224"/>
      <c r="M57" s="224"/>
      <c r="N57" s="224"/>
      <c r="O57" s="224"/>
      <c r="P57" s="224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</row>
    <row r="58" spans="1:32" ht="15.75" customHeight="1">
      <c r="A58" s="108"/>
      <c r="B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</row>
    <row r="59" spans="1:32" ht="15.75" customHeight="1">
      <c r="A59" s="108"/>
      <c r="B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108"/>
    </row>
    <row r="60" spans="1:32" ht="15.75" customHeight="1">
      <c r="A60" s="108"/>
      <c r="B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</row>
    <row r="61" spans="1:32" ht="15.75" customHeight="1">
      <c r="A61" s="108"/>
      <c r="B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</row>
    <row r="62" spans="1:32" ht="15.75" customHeight="1">
      <c r="A62" s="108"/>
      <c r="B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</row>
    <row r="63" spans="1:32" ht="15.75" customHeight="1">
      <c r="A63" s="108"/>
      <c r="B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</row>
    <row r="64" spans="1:32" ht="15.75" customHeight="1">
      <c r="A64" s="108"/>
      <c r="B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mergeCells count="124">
    <mergeCell ref="B57:C57"/>
    <mergeCell ref="U52:W52"/>
    <mergeCell ref="X52:Z52"/>
    <mergeCell ref="AA52:AC52"/>
    <mergeCell ref="C53:K53"/>
    <mergeCell ref="B55:C55"/>
    <mergeCell ref="S56:AC56"/>
    <mergeCell ref="A52:A53"/>
    <mergeCell ref="B52:B53"/>
    <mergeCell ref="C52:K52"/>
    <mergeCell ref="L52:N52"/>
    <mergeCell ref="O52:Q52"/>
    <mergeCell ref="R52:T52"/>
    <mergeCell ref="O49:Q49"/>
    <mergeCell ref="R49:T49"/>
    <mergeCell ref="U49:W49"/>
    <mergeCell ref="X49:Z49"/>
    <mergeCell ref="AA49:AC49"/>
    <mergeCell ref="A50:A51"/>
    <mergeCell ref="B50:B51"/>
    <mergeCell ref="C50:K50"/>
    <mergeCell ref="C51:K51"/>
    <mergeCell ref="A48:A49"/>
    <mergeCell ref="B48:B49"/>
    <mergeCell ref="C48:K48"/>
    <mergeCell ref="L48:Q48"/>
    <mergeCell ref="R48:W48"/>
    <mergeCell ref="X48:AC48"/>
    <mergeCell ref="C49:K49"/>
    <mergeCell ref="L49:N49"/>
    <mergeCell ref="C45:K45"/>
    <mergeCell ref="Z45:AB45"/>
    <mergeCell ref="C46:K46"/>
    <mergeCell ref="Z46:AB46"/>
    <mergeCell ref="C42:K42"/>
    <mergeCell ref="Z42:AB42"/>
    <mergeCell ref="C43:K43"/>
    <mergeCell ref="Z43:AB43"/>
    <mergeCell ref="C44:K44"/>
    <mergeCell ref="Z44:AB44"/>
    <mergeCell ref="C39:K39"/>
    <mergeCell ref="Z39:AB39"/>
    <mergeCell ref="C40:K40"/>
    <mergeCell ref="Z40:AB40"/>
    <mergeCell ref="C41:K41"/>
    <mergeCell ref="Z41:AB41"/>
    <mergeCell ref="C36:K36"/>
    <mergeCell ref="Z36:AB36"/>
    <mergeCell ref="C37:K37"/>
    <mergeCell ref="Z37:AB37"/>
    <mergeCell ref="C38:K38"/>
    <mergeCell ref="Z38:AB38"/>
    <mergeCell ref="C33:K33"/>
    <mergeCell ref="Z33:AB33"/>
    <mergeCell ref="C34:K34"/>
    <mergeCell ref="Z34:AB34"/>
    <mergeCell ref="C35:K35"/>
    <mergeCell ref="Z35:AB35"/>
    <mergeCell ref="C30:K30"/>
    <mergeCell ref="Z30:AB30"/>
    <mergeCell ref="C31:K31"/>
    <mergeCell ref="Z31:AB31"/>
    <mergeCell ref="C32:K32"/>
    <mergeCell ref="Z32:AB32"/>
    <mergeCell ref="C27:K27"/>
    <mergeCell ref="Z27:AB27"/>
    <mergeCell ref="C28:K28"/>
    <mergeCell ref="Z28:AB28"/>
    <mergeCell ref="C29:K29"/>
    <mergeCell ref="Z29:AB29"/>
    <mergeCell ref="C24:K24"/>
    <mergeCell ref="Z24:AB24"/>
    <mergeCell ref="C25:K25"/>
    <mergeCell ref="Z25:AB25"/>
    <mergeCell ref="C26:K26"/>
    <mergeCell ref="Z26:AB26"/>
    <mergeCell ref="C21:K21"/>
    <mergeCell ref="Z21:AB21"/>
    <mergeCell ref="C22:K22"/>
    <mergeCell ref="Z22:AB22"/>
    <mergeCell ref="C23:K23"/>
    <mergeCell ref="Z23:AB23"/>
    <mergeCell ref="C18:K18"/>
    <mergeCell ref="Z18:AB18"/>
    <mergeCell ref="C19:K19"/>
    <mergeCell ref="Z19:AB19"/>
    <mergeCell ref="C20:K20"/>
    <mergeCell ref="Z20:AB20"/>
    <mergeCell ref="Q12:Q13"/>
    <mergeCell ref="R12:T12"/>
    <mergeCell ref="U12:U13"/>
    <mergeCell ref="C15:K15"/>
    <mergeCell ref="Z15:AB15"/>
    <mergeCell ref="C16:K16"/>
    <mergeCell ref="Z16:AB16"/>
    <mergeCell ref="C17:K17"/>
    <mergeCell ref="Z17:AB17"/>
    <mergeCell ref="V12:X12"/>
    <mergeCell ref="Y12:Y13"/>
    <mergeCell ref="Z12:AB13"/>
    <mergeCell ref="C47:K47"/>
    <mergeCell ref="Z47:AB47"/>
    <mergeCell ref="A6:AC6"/>
    <mergeCell ref="A7:AC7"/>
    <mergeCell ref="A8:AC8"/>
    <mergeCell ref="A9:AC9"/>
    <mergeCell ref="E10:P10"/>
    <mergeCell ref="T10:AC10"/>
    <mergeCell ref="A1:C1"/>
    <mergeCell ref="A2:C2"/>
    <mergeCell ref="U2:AC3"/>
    <mergeCell ref="A4:C4"/>
    <mergeCell ref="V4:Z4"/>
    <mergeCell ref="A5:AC5"/>
    <mergeCell ref="AC12:AC13"/>
    <mergeCell ref="C14:K14"/>
    <mergeCell ref="Z14:AB14"/>
    <mergeCell ref="A11:A13"/>
    <mergeCell ref="B11:B13"/>
    <mergeCell ref="C11:K13"/>
    <mergeCell ref="L11:L13"/>
    <mergeCell ref="M11:AC11"/>
    <mergeCell ref="M12:M13"/>
    <mergeCell ref="N12:P12"/>
  </mergeCells>
  <conditionalFormatting sqref="M14:P47">
    <cfRule type="cellIs" dxfId="28" priority="22" stopIfTrue="1" operator="greaterThanOrEqual">
      <formula>9.5</formula>
    </cfRule>
    <cfRule type="cellIs" dxfId="27" priority="23" stopIfTrue="1" operator="lessThan">
      <formula>9.5</formula>
    </cfRule>
  </conditionalFormatting>
  <conditionalFormatting sqref="V4">
    <cfRule type="cellIs" dxfId="26" priority="15" stopIfTrue="1" operator="lessThanOrEqual">
      <formula>9</formula>
    </cfRule>
  </conditionalFormatting>
  <conditionalFormatting sqref="V4">
    <cfRule type="cellIs" dxfId="25" priority="16" stopIfTrue="1" operator="greaterThanOrEqual">
      <formula>9.5</formula>
    </cfRule>
  </conditionalFormatting>
  <conditionalFormatting sqref="V4">
    <cfRule type="cellIs" dxfId="24" priority="17" stopIfTrue="1" operator="greaterThanOrEqual">
      <formula>10</formula>
    </cfRule>
  </conditionalFormatting>
  <conditionalFormatting sqref="V4">
    <cfRule type="cellIs" dxfId="23" priority="18" stopIfTrue="1" operator="lessThanOrEqual">
      <formula>9</formula>
    </cfRule>
  </conditionalFormatting>
  <conditionalFormatting sqref="V4">
    <cfRule type="cellIs" dxfId="22" priority="19" stopIfTrue="1" operator="lessThan">
      <formula>9.4</formula>
    </cfRule>
    <cfRule type="cellIs" dxfId="21" priority="20" stopIfTrue="1" operator="lessThanOrEqual">
      <formula>9.4</formula>
    </cfRule>
  </conditionalFormatting>
  <conditionalFormatting sqref="V4">
    <cfRule type="cellIs" dxfId="20" priority="21" stopIfTrue="1" operator="greaterThanOrEqual">
      <formula>9.5</formula>
    </cfRule>
  </conditionalFormatting>
  <conditionalFormatting sqref="T14:T47">
    <cfRule type="cellIs" dxfId="19" priority="13" stopIfTrue="1" operator="greaterThanOrEqual">
      <formula>9.5</formula>
    </cfRule>
    <cfRule type="cellIs" dxfId="18" priority="14" stopIfTrue="1" operator="lessThan">
      <formula>9.5</formula>
    </cfRule>
  </conditionalFormatting>
  <conditionalFormatting sqref="X14:X47">
    <cfRule type="cellIs" dxfId="17" priority="11" stopIfTrue="1" operator="greaterThanOrEqual">
      <formula>9.5</formula>
    </cfRule>
    <cfRule type="cellIs" dxfId="16" priority="12" stopIfTrue="1" operator="lessThan">
      <formula>9.5</formula>
    </cfRule>
  </conditionalFormatting>
  <conditionalFormatting sqref="Y14:Y47">
    <cfRule type="cellIs" dxfId="15" priority="9" stopIfTrue="1" operator="greaterThanOrEqual">
      <formula>9.5</formula>
    </cfRule>
    <cfRule type="cellIs" dxfId="14" priority="10" stopIfTrue="1" operator="lessThan">
      <formula>9.5</formula>
    </cfRule>
  </conditionalFormatting>
  <conditionalFormatting sqref="R14:S47">
    <cfRule type="cellIs" dxfId="13" priority="3" stopIfTrue="1" operator="greaterThanOrEqual">
      <formula>9.5</formula>
    </cfRule>
    <cfRule type="cellIs" dxfId="12" priority="4" stopIfTrue="1" operator="lessThan">
      <formula>9.5</formula>
    </cfRule>
  </conditionalFormatting>
  <conditionalFormatting sqref="V14:W47">
    <cfRule type="cellIs" dxfId="11" priority="1" stopIfTrue="1" operator="greaterThanOrEqual">
      <formula>9.5</formula>
    </cfRule>
    <cfRule type="cellIs" dxfId="10" priority="2" stopIfTrue="1" operator="lessThan">
      <formula>9.5</formula>
    </cfRule>
  </conditionalFormatting>
  <dataValidations count="2">
    <dataValidation type="decimal" allowBlank="1" showErrorMessage="1" sqref="X14:X47 T14:T47 P14:P47" xr:uid="{00000000-0002-0000-0900-000000000000}">
      <formula1>0</formula1>
      <formula2>20</formula2>
    </dataValidation>
    <dataValidation type="decimal" allowBlank="1" showInputMessage="1" showErrorMessage="1" prompt="Nota Inválida - A nota do aluno so pode ser de 0 - 20" sqref="N14:O47 R14:S47 V14:W47" xr:uid="{00000000-0002-0000-0900-000001000000}">
      <formula1>0</formula1>
      <formula2>20</formula2>
    </dataValidation>
  </dataValidations>
  <pageMargins left="0.31496062992125984" right="0.31496062992125984" top="0.39370078740157483" bottom="0.39370078740157483" header="0" footer="0"/>
  <pageSetup paperSize="9" scale="5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4">
    <tabColor theme="6"/>
    <pageSetUpPr fitToPage="1"/>
  </sheetPr>
  <dimension ref="A1:CE987"/>
  <sheetViews>
    <sheetView showGridLines="0" topLeftCell="A11" zoomScale="130" zoomScaleNormal="130" workbookViewId="0">
      <selection activeCell="AR51" sqref="AR51"/>
    </sheetView>
  </sheetViews>
  <sheetFormatPr defaultColWidth="14.42578125" defaultRowHeight="15" customHeight="1"/>
  <cols>
    <col min="1" max="1" width="4.42578125" customWidth="1"/>
    <col min="2" max="2" width="9.140625" customWidth="1"/>
    <col min="3" max="3" width="61.7109375" customWidth="1"/>
    <col min="4" max="4" width="3.85546875" customWidth="1"/>
    <col min="5" max="6" width="2.5703125" customWidth="1"/>
    <col min="7" max="7" width="3.7109375" customWidth="1"/>
    <col min="8" max="8" width="4.28515625" customWidth="1"/>
    <col min="9" max="9" width="3.7109375" customWidth="1"/>
    <col min="10" max="11" width="2.5703125" customWidth="1"/>
    <col min="12" max="12" width="3.7109375" customWidth="1"/>
    <col min="13" max="13" width="4.42578125" customWidth="1"/>
    <col min="14" max="14" width="3.7109375" customWidth="1"/>
    <col min="15" max="16" width="2.5703125" customWidth="1"/>
    <col min="17" max="17" width="3.7109375" customWidth="1"/>
    <col min="18" max="18" width="4.42578125" customWidth="1"/>
    <col min="19" max="19" width="3.7109375" customWidth="1"/>
    <col min="20" max="21" width="2.5703125" customWidth="1"/>
    <col min="22" max="22" width="3.7109375" customWidth="1"/>
    <col min="23" max="23" width="4.28515625" customWidth="1"/>
    <col min="24" max="24" width="3.7109375" customWidth="1"/>
    <col min="25" max="26" width="2.5703125" customWidth="1"/>
    <col min="27" max="27" width="3.7109375" customWidth="1"/>
    <col min="28" max="28" width="4.140625" customWidth="1"/>
    <col min="29" max="29" width="3.7109375" customWidth="1"/>
    <col min="30" max="34" width="3.7109375" style="100" customWidth="1"/>
    <col min="35" max="36" width="2.5703125" customWidth="1"/>
    <col min="37" max="37" width="3.7109375" customWidth="1"/>
    <col min="38" max="38" width="4" customWidth="1"/>
    <col min="39" max="39" width="4.140625" customWidth="1"/>
    <col min="40" max="41" width="2.5703125" customWidth="1"/>
    <col min="42" max="42" width="3.7109375" customWidth="1"/>
    <col min="43" max="43" width="4.42578125" customWidth="1"/>
    <col min="44" max="44" width="3.7109375" customWidth="1"/>
    <col min="45" max="46" width="2.5703125" customWidth="1"/>
    <col min="47" max="47" width="3.42578125" customWidth="1"/>
    <col min="48" max="48" width="4.28515625" customWidth="1"/>
    <col min="49" max="49" width="3.42578125" customWidth="1"/>
    <col min="50" max="50" width="4.5703125" customWidth="1"/>
    <col min="51" max="51" width="3.5703125" customWidth="1"/>
    <col min="52" max="52" width="13.7109375" customWidth="1"/>
    <col min="53" max="53" width="3.5703125" customWidth="1"/>
    <col min="54" max="54" width="8" customWidth="1"/>
    <col min="55" max="55" width="3.5703125" customWidth="1"/>
    <col min="56" max="60" width="7.5703125" customWidth="1"/>
    <col min="61" max="61" width="7.5703125" style="106" customWidth="1"/>
    <col min="62" max="64" width="7.5703125" customWidth="1"/>
    <col min="65" max="65" width="9.140625" customWidth="1"/>
  </cols>
  <sheetData>
    <row r="1" spans="1:83" ht="93" customHeight="1">
      <c r="A1" s="53"/>
      <c r="B1" s="54"/>
      <c r="C1" s="54"/>
      <c r="D1" s="10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1"/>
      <c r="Q1" s="11"/>
      <c r="R1" s="48"/>
      <c r="S1" s="48"/>
      <c r="T1" s="55"/>
      <c r="U1" s="48"/>
      <c r="V1" s="48"/>
      <c r="W1" s="48"/>
      <c r="X1" s="11"/>
      <c r="Y1" s="11"/>
      <c r="Z1" s="11"/>
      <c r="AA1" s="56"/>
      <c r="AB1" s="11"/>
      <c r="AC1" s="11"/>
      <c r="AD1" s="48"/>
      <c r="AE1" s="11"/>
      <c r="AF1" s="11"/>
      <c r="AG1" s="11"/>
      <c r="AH1" s="11"/>
      <c r="AI1" s="11"/>
      <c r="AJ1" s="11"/>
      <c r="AK1" s="48"/>
      <c r="AL1" s="11"/>
      <c r="AM1" s="11"/>
      <c r="AN1" s="11"/>
      <c r="AO1" s="11"/>
      <c r="AP1" s="11"/>
      <c r="AQ1" s="48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48"/>
      <c r="BD1" s="48"/>
      <c r="BE1" s="48"/>
      <c r="BF1" s="11"/>
      <c r="BG1" s="11"/>
      <c r="BH1" s="48"/>
      <c r="BI1" s="11"/>
      <c r="BJ1" s="11"/>
      <c r="BK1" s="11"/>
      <c r="BL1" s="11"/>
      <c r="BM1" s="48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</row>
    <row r="2" spans="1:83" ht="25.15" customHeight="1">
      <c r="A2" s="202"/>
      <c r="B2" s="238"/>
      <c r="C2" s="57" t="s">
        <v>98</v>
      </c>
      <c r="D2" s="12"/>
      <c r="E2" s="192" t="s">
        <v>99</v>
      </c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192"/>
      <c r="AO2" s="192"/>
      <c r="AP2" s="192"/>
      <c r="AQ2" s="192"/>
      <c r="AR2" s="192"/>
      <c r="AS2" s="192"/>
      <c r="AT2" s="192"/>
      <c r="AU2" s="192"/>
      <c r="AV2" s="192"/>
      <c r="AW2" s="192"/>
      <c r="AX2" s="192"/>
      <c r="AY2" s="192"/>
      <c r="AZ2" s="192"/>
      <c r="BA2" s="192"/>
      <c r="BB2" s="192"/>
      <c r="BC2" s="192"/>
      <c r="BD2" s="192"/>
      <c r="BE2" s="192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</row>
    <row r="3" spans="1:83" ht="25.15" customHeight="1">
      <c r="A3" s="59"/>
      <c r="B3" s="60"/>
      <c r="C3" s="61" t="s">
        <v>100</v>
      </c>
      <c r="D3" s="12"/>
      <c r="E3" s="192" t="s">
        <v>101</v>
      </c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  <c r="AL3" s="192"/>
      <c r="AM3" s="192"/>
      <c r="AN3" s="192"/>
      <c r="AO3" s="192"/>
      <c r="AP3" s="192"/>
      <c r="AQ3" s="192"/>
      <c r="AR3" s="192"/>
      <c r="AS3" s="192"/>
      <c r="AT3" s="192"/>
      <c r="AU3" s="192"/>
      <c r="AV3" s="192"/>
      <c r="AW3" s="192"/>
      <c r="AX3" s="192"/>
      <c r="AY3" s="192"/>
      <c r="AZ3" s="192"/>
      <c r="BA3" s="192"/>
      <c r="BB3" s="192"/>
      <c r="BC3" s="192"/>
      <c r="BD3" s="192"/>
      <c r="BE3" s="192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</row>
    <row r="4" spans="1:83" ht="25.15" customHeight="1">
      <c r="A4" s="59"/>
      <c r="B4" s="54"/>
      <c r="C4" s="61" t="s">
        <v>102</v>
      </c>
      <c r="D4" s="13"/>
      <c r="E4" s="192" t="s">
        <v>0</v>
      </c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2"/>
      <c r="AL4" s="192"/>
      <c r="AM4" s="192"/>
      <c r="AN4" s="192"/>
      <c r="AO4" s="192"/>
      <c r="AP4" s="192"/>
      <c r="AQ4" s="192"/>
      <c r="AR4" s="192"/>
      <c r="AS4" s="192"/>
      <c r="AT4" s="192"/>
      <c r="AU4" s="192"/>
      <c r="AV4" s="192"/>
      <c r="AW4" s="192"/>
      <c r="AX4" s="192"/>
      <c r="AY4" s="192"/>
      <c r="AZ4" s="192"/>
      <c r="BA4" s="192"/>
      <c r="BB4" s="192"/>
      <c r="BC4" s="192"/>
      <c r="BD4" s="192"/>
      <c r="BE4" s="192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</row>
    <row r="5" spans="1:83" ht="25.15" customHeight="1">
      <c r="A5" s="49"/>
      <c r="B5" s="49"/>
      <c r="C5" s="61" t="s">
        <v>103</v>
      </c>
      <c r="D5" s="12"/>
      <c r="E5" s="193" t="s">
        <v>104</v>
      </c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</row>
    <row r="6" spans="1:83" ht="25.15" customHeight="1">
      <c r="A6" s="50"/>
      <c r="B6" s="54"/>
      <c r="C6" s="61" t="s">
        <v>105</v>
      </c>
      <c r="D6" s="15"/>
      <c r="E6" s="193" t="s">
        <v>106</v>
      </c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3"/>
      <c r="AT6" s="193"/>
      <c r="AU6" s="193"/>
      <c r="AV6" s="193"/>
      <c r="AW6" s="193"/>
      <c r="AX6" s="193"/>
      <c r="AY6" s="193"/>
      <c r="AZ6" s="193"/>
      <c r="BA6" s="193"/>
      <c r="BB6" s="193"/>
      <c r="BC6" s="193"/>
      <c r="BD6" s="193"/>
      <c r="BE6" s="193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</row>
    <row r="7" spans="1:83" ht="25.15" customHeight="1" thickBot="1">
      <c r="A7" s="17"/>
      <c r="B7" s="17"/>
      <c r="C7" s="63"/>
      <c r="D7" s="64"/>
      <c r="E7" s="64"/>
      <c r="F7" s="64"/>
      <c r="G7" s="64"/>
      <c r="H7" s="64"/>
      <c r="I7" s="64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</row>
    <row r="8" spans="1:83" ht="28.5" customHeight="1" thickBot="1">
      <c r="A8" s="206" t="s">
        <v>107</v>
      </c>
      <c r="B8" s="239"/>
      <c r="C8" s="240"/>
      <c r="D8" s="203" t="s">
        <v>10</v>
      </c>
      <c r="E8" s="195" t="s">
        <v>60</v>
      </c>
      <c r="F8" s="239"/>
      <c r="G8" s="239"/>
      <c r="H8" s="239"/>
      <c r="I8" s="240"/>
      <c r="J8" s="195" t="s">
        <v>90</v>
      </c>
      <c r="K8" s="239"/>
      <c r="L8" s="239"/>
      <c r="M8" s="239"/>
      <c r="N8" s="240"/>
      <c r="O8" s="195" t="s">
        <v>108</v>
      </c>
      <c r="P8" s="239"/>
      <c r="Q8" s="239"/>
      <c r="R8" s="239"/>
      <c r="S8" s="240"/>
      <c r="T8" s="195" t="s">
        <v>92</v>
      </c>
      <c r="U8" s="239"/>
      <c r="V8" s="239"/>
      <c r="W8" s="239"/>
      <c r="X8" s="240"/>
      <c r="Y8" s="195" t="s">
        <v>93</v>
      </c>
      <c r="Z8" s="239"/>
      <c r="AA8" s="239"/>
      <c r="AB8" s="239"/>
      <c r="AC8" s="240"/>
      <c r="AD8" s="194" t="s">
        <v>94</v>
      </c>
      <c r="AE8" s="241"/>
      <c r="AF8" s="241"/>
      <c r="AG8" s="241"/>
      <c r="AH8" s="242"/>
      <c r="AI8" s="207" t="s">
        <v>95</v>
      </c>
      <c r="AJ8" s="239"/>
      <c r="AK8" s="239"/>
      <c r="AL8" s="239"/>
      <c r="AM8" s="240"/>
      <c r="AN8" s="195" t="s">
        <v>96</v>
      </c>
      <c r="AO8" s="239"/>
      <c r="AP8" s="239"/>
      <c r="AQ8" s="239"/>
      <c r="AR8" s="240"/>
      <c r="AS8" s="207" t="s">
        <v>109</v>
      </c>
      <c r="AT8" s="239"/>
      <c r="AU8" s="239"/>
      <c r="AV8" s="239"/>
      <c r="AW8" s="240"/>
      <c r="AX8" s="204" t="s">
        <v>110</v>
      </c>
      <c r="AY8" s="217" t="s">
        <v>111</v>
      </c>
      <c r="AZ8" s="243"/>
      <c r="BA8" s="244"/>
      <c r="BB8" s="20" t="s">
        <v>112</v>
      </c>
      <c r="BC8" s="201" t="s">
        <v>10</v>
      </c>
      <c r="BD8" s="21" t="str">
        <f ca="1">+E8</f>
        <v>OGI</v>
      </c>
      <c r="BE8" s="21" t="str">
        <f ca="1">+J8</f>
        <v>MATEMÁTICA</v>
      </c>
      <c r="BF8" s="21" t="str">
        <f ca="1">+O8</f>
        <v>PROJEC. TENCO</v>
      </c>
      <c r="BG8" s="21" t="str">
        <f ca="1">+T8</f>
        <v>FÍSICA</v>
      </c>
      <c r="BH8" s="21" t="str">
        <f ca="1">+Y8</f>
        <v>TREI</v>
      </c>
      <c r="BI8" s="21" t="str">
        <f ca="1">+AD8</f>
        <v>EMPREENDEDORISMO</v>
      </c>
      <c r="BJ8" s="21" t="str">
        <f ca="1">+AI8</f>
        <v>TLP</v>
      </c>
      <c r="BK8" s="21" t="str">
        <f ca="1">+AN8</f>
        <v>SEAC</v>
      </c>
      <c r="BL8" s="21" t="str">
        <f ca="1">+AS8</f>
        <v>ING. TECNICO</v>
      </c>
      <c r="BM8" s="22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</row>
    <row r="9" spans="1:83" ht="27.75" customHeight="1" thickBot="1">
      <c r="A9" s="204" t="s">
        <v>110</v>
      </c>
      <c r="B9" s="205" t="s">
        <v>113</v>
      </c>
      <c r="C9" s="216" t="s">
        <v>65</v>
      </c>
      <c r="D9" s="245"/>
      <c r="E9" s="198" t="s">
        <v>114</v>
      </c>
      <c r="F9" s="240"/>
      <c r="G9" s="199" t="s">
        <v>73</v>
      </c>
      <c r="H9" s="196" t="s">
        <v>74</v>
      </c>
      <c r="I9" s="197" t="s">
        <v>115</v>
      </c>
      <c r="J9" s="198" t="s">
        <v>114</v>
      </c>
      <c r="K9" s="240"/>
      <c r="L9" s="199" t="s">
        <v>73</v>
      </c>
      <c r="M9" s="196" t="s">
        <v>74</v>
      </c>
      <c r="N9" s="197" t="s">
        <v>115</v>
      </c>
      <c r="O9" s="198" t="s">
        <v>114</v>
      </c>
      <c r="P9" s="240"/>
      <c r="Q9" s="199" t="s">
        <v>73</v>
      </c>
      <c r="R9" s="196" t="s">
        <v>74</v>
      </c>
      <c r="S9" s="197" t="s">
        <v>115</v>
      </c>
      <c r="T9" s="198" t="s">
        <v>114</v>
      </c>
      <c r="U9" s="240"/>
      <c r="V9" s="199" t="s">
        <v>73</v>
      </c>
      <c r="W9" s="196" t="s">
        <v>74</v>
      </c>
      <c r="X9" s="197" t="s">
        <v>115</v>
      </c>
      <c r="Y9" s="198" t="s">
        <v>114</v>
      </c>
      <c r="Z9" s="240"/>
      <c r="AA9" s="199" t="s">
        <v>73</v>
      </c>
      <c r="AB9" s="196" t="s">
        <v>74</v>
      </c>
      <c r="AC9" s="197" t="s">
        <v>115</v>
      </c>
      <c r="AD9" s="198" t="s">
        <v>114</v>
      </c>
      <c r="AE9" s="240"/>
      <c r="AF9" s="199" t="s">
        <v>73</v>
      </c>
      <c r="AG9" s="196" t="s">
        <v>74</v>
      </c>
      <c r="AH9" s="197" t="s">
        <v>115</v>
      </c>
      <c r="AI9" s="198" t="s">
        <v>114</v>
      </c>
      <c r="AJ9" s="240"/>
      <c r="AK9" s="199" t="s">
        <v>73</v>
      </c>
      <c r="AL9" s="196" t="s">
        <v>74</v>
      </c>
      <c r="AM9" s="197" t="s">
        <v>115</v>
      </c>
      <c r="AN9" s="198" t="s">
        <v>114</v>
      </c>
      <c r="AO9" s="240"/>
      <c r="AP9" s="199" t="s">
        <v>73</v>
      </c>
      <c r="AQ9" s="196" t="s">
        <v>74</v>
      </c>
      <c r="AR9" s="197" t="s">
        <v>115</v>
      </c>
      <c r="AS9" s="198" t="s">
        <v>114</v>
      </c>
      <c r="AT9" s="240"/>
      <c r="AU9" s="199" t="s">
        <v>73</v>
      </c>
      <c r="AV9" s="196" t="s">
        <v>74</v>
      </c>
      <c r="AW9" s="197" t="s">
        <v>115</v>
      </c>
      <c r="AX9" s="245"/>
      <c r="AY9" s="246"/>
      <c r="AZ9" s="219"/>
      <c r="BA9" s="247"/>
      <c r="BB9" s="248" t="s">
        <v>110</v>
      </c>
      <c r="BC9" s="249"/>
      <c r="BD9" s="200" t="s">
        <v>115</v>
      </c>
      <c r="BE9" s="200" t="s">
        <v>115</v>
      </c>
      <c r="BF9" s="200" t="s">
        <v>115</v>
      </c>
      <c r="BG9" s="200" t="s">
        <v>115</v>
      </c>
      <c r="BH9" s="200" t="s">
        <v>115</v>
      </c>
      <c r="BI9" s="200" t="s">
        <v>115</v>
      </c>
      <c r="BJ9" s="200" t="s">
        <v>115</v>
      </c>
      <c r="BK9" s="200" t="s">
        <v>115</v>
      </c>
      <c r="BL9" s="200" t="s">
        <v>115</v>
      </c>
      <c r="BM9" s="23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</row>
    <row r="10" spans="1:83" ht="12" customHeight="1" thickBot="1">
      <c r="A10" s="250"/>
      <c r="B10" s="250"/>
      <c r="C10" s="250"/>
      <c r="D10" s="250"/>
      <c r="E10" s="116" t="s">
        <v>116</v>
      </c>
      <c r="F10" s="116" t="s">
        <v>117</v>
      </c>
      <c r="G10" s="245"/>
      <c r="H10" s="245"/>
      <c r="I10" s="245"/>
      <c r="J10" s="116" t="s">
        <v>116</v>
      </c>
      <c r="K10" s="116" t="s">
        <v>117</v>
      </c>
      <c r="L10" s="245"/>
      <c r="M10" s="245"/>
      <c r="N10" s="245"/>
      <c r="O10" s="116" t="s">
        <v>116</v>
      </c>
      <c r="P10" s="116" t="s">
        <v>117</v>
      </c>
      <c r="Q10" s="245"/>
      <c r="R10" s="245"/>
      <c r="S10" s="245"/>
      <c r="T10" s="116" t="s">
        <v>116</v>
      </c>
      <c r="U10" s="116" t="s">
        <v>117</v>
      </c>
      <c r="V10" s="245"/>
      <c r="W10" s="245"/>
      <c r="X10" s="245"/>
      <c r="Y10" s="116" t="s">
        <v>116</v>
      </c>
      <c r="Z10" s="116" t="s">
        <v>117</v>
      </c>
      <c r="AA10" s="245"/>
      <c r="AB10" s="245"/>
      <c r="AC10" s="245"/>
      <c r="AD10" s="116" t="s">
        <v>116</v>
      </c>
      <c r="AE10" s="116" t="s">
        <v>117</v>
      </c>
      <c r="AF10" s="245"/>
      <c r="AG10" s="245"/>
      <c r="AH10" s="245"/>
      <c r="AI10" s="116" t="s">
        <v>116</v>
      </c>
      <c r="AJ10" s="116" t="s">
        <v>117</v>
      </c>
      <c r="AK10" s="245"/>
      <c r="AL10" s="245"/>
      <c r="AM10" s="245"/>
      <c r="AN10" s="116" t="s">
        <v>116</v>
      </c>
      <c r="AO10" s="116" t="s">
        <v>117</v>
      </c>
      <c r="AP10" s="245"/>
      <c r="AQ10" s="245"/>
      <c r="AR10" s="245"/>
      <c r="AS10" s="116" t="s">
        <v>116</v>
      </c>
      <c r="AT10" s="116" t="s">
        <v>117</v>
      </c>
      <c r="AU10" s="245"/>
      <c r="AV10" s="245"/>
      <c r="AW10" s="245"/>
      <c r="AX10" s="245"/>
      <c r="AY10" s="246"/>
      <c r="AZ10" s="223"/>
      <c r="BA10" s="247"/>
      <c r="BB10" s="251"/>
      <c r="BC10" s="252"/>
      <c r="BD10" s="252"/>
      <c r="BE10" s="252"/>
      <c r="BF10" s="252"/>
      <c r="BG10" s="252"/>
      <c r="BH10" s="252"/>
      <c r="BI10" s="252"/>
      <c r="BJ10" s="252"/>
      <c r="BK10" s="252"/>
      <c r="BL10" s="252"/>
      <c r="BM10" s="24" t="s">
        <v>118</v>
      </c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</row>
    <row r="11" spans="1:83" ht="18" customHeight="1" thickBot="1">
      <c r="A11" s="25">
        <v>1</v>
      </c>
      <c r="B11" s="25">
        <f ca="1">LISTA!B8</f>
        <v>71620</v>
      </c>
      <c r="C11" s="26" t="str">
        <f ca="1">LISTA!C8</f>
        <v>AFONSO DIVOVO VUNGUILA</v>
      </c>
      <c r="D11" s="27" t="str">
        <f ca="1">LISTA!D8</f>
        <v>M</v>
      </c>
      <c r="E11" s="103"/>
      <c r="F11" s="103"/>
      <c r="G11" s="103">
        <f ca="1">OGI!N14</f>
        <v>0</v>
      </c>
      <c r="H11" s="103">
        <f ca="1">OGI!O14</f>
        <v>0</v>
      </c>
      <c r="I11" s="103">
        <f ca="1">G11+H11</f>
        <v>0</v>
      </c>
      <c r="J11" s="103"/>
      <c r="K11" s="103"/>
      <c r="L11" s="103">
        <f ca="1">MAT!N14</f>
        <v>1</v>
      </c>
      <c r="M11" s="103">
        <f ca="1">MAT!O14</f>
        <v>2</v>
      </c>
      <c r="N11" s="103">
        <f ca="1">L11+M11</f>
        <v>3</v>
      </c>
      <c r="O11" s="103"/>
      <c r="P11" s="103"/>
      <c r="Q11" s="103">
        <f ca="1">PT!N14</f>
        <v>15</v>
      </c>
      <c r="R11" s="103">
        <f ca="1">PT!O14</f>
        <v>19</v>
      </c>
      <c r="S11" s="103">
        <f ca="1">Q11+R11</f>
        <v>34</v>
      </c>
      <c r="T11" s="103"/>
      <c r="U11" s="103"/>
      <c r="V11" s="103">
        <f ca="1">FIS!N14</f>
        <v>20</v>
      </c>
      <c r="W11" s="103">
        <f ca="1">FIS!O14</f>
        <v>20</v>
      </c>
      <c r="X11" s="103">
        <f ca="1">V11+W11</f>
        <v>40</v>
      </c>
      <c r="Y11" s="103"/>
      <c r="Z11" s="103"/>
      <c r="AA11" s="103">
        <f ca="1">TREI!N14</f>
        <v>20</v>
      </c>
      <c r="AB11" s="103">
        <f ca="1">TREI!O14</f>
        <v>20</v>
      </c>
      <c r="AC11" s="103">
        <f ca="1">AA11+AB11</f>
        <v>40</v>
      </c>
      <c r="AD11" s="103"/>
      <c r="AE11" s="103"/>
      <c r="AF11" s="103">
        <f ca="1">EMP!N14</f>
        <v>20</v>
      </c>
      <c r="AG11" s="103">
        <f ca="1">EMP!O14</f>
        <v>20</v>
      </c>
      <c r="AH11" s="103">
        <f ca="1">AF11+AG11</f>
        <v>40</v>
      </c>
      <c r="AI11" s="103"/>
      <c r="AJ11" s="103"/>
      <c r="AK11" s="103">
        <f ca="1">TLP!N14</f>
        <v>20</v>
      </c>
      <c r="AL11" s="103">
        <f ca="1">TLP!O14</f>
        <v>20</v>
      </c>
      <c r="AM11" s="103">
        <f ca="1">AK11+AL11</f>
        <v>40</v>
      </c>
      <c r="AN11" s="103"/>
      <c r="AO11" s="103"/>
      <c r="AP11" s="103">
        <f ca="1">SEAC!N14</f>
        <v>20</v>
      </c>
      <c r="AQ11" s="103">
        <f ca="1">SEAC!O14</f>
        <v>20</v>
      </c>
      <c r="AR11" s="103">
        <f ca="1">AP11+AQ11</f>
        <v>40</v>
      </c>
      <c r="AS11" s="103"/>
      <c r="AT11" s="103"/>
      <c r="AU11" s="103">
        <f ca="1">ING.TEC!N14</f>
        <v>20</v>
      </c>
      <c r="AV11" s="103">
        <f ca="1">ING.TEC!O14</f>
        <v>20</v>
      </c>
      <c r="AW11" s="103">
        <f ca="1">AU11+AV11</f>
        <v>40</v>
      </c>
      <c r="AX11" s="101">
        <f t="shared" ref="AX11:AX42" ca="1" si="0">A11</f>
        <v>1</v>
      </c>
      <c r="AY11" s="218" t="str">
        <f ca="1">IF(BM11&lt;=2,"TRANSITA","NÃO TRANSITA")</f>
        <v>NÃO TRANSITA</v>
      </c>
      <c r="AZ11" s="218"/>
      <c r="BA11" s="218"/>
      <c r="BB11" s="28">
        <v>1</v>
      </c>
      <c r="BC11" s="29" t="str">
        <f t="shared" ref="BC11:BC42" ca="1" si="1">+D11</f>
        <v>M</v>
      </c>
      <c r="BD11" s="30">
        <f t="shared" ref="BD11:BD42" ca="1" si="2">I11</f>
        <v>0</v>
      </c>
      <c r="BE11" s="30">
        <f t="shared" ref="BE11:BE42" ca="1" si="3">N11</f>
        <v>3</v>
      </c>
      <c r="BF11" s="30">
        <f t="shared" ref="BF11:BF42" ca="1" si="4">S11</f>
        <v>34</v>
      </c>
      <c r="BG11" s="30">
        <f t="shared" ref="BG11:BG42" ca="1" si="5">X11</f>
        <v>40</v>
      </c>
      <c r="BH11" s="30">
        <f t="shared" ref="BH11:BH42" ca="1" si="6">AC11</f>
        <v>40</v>
      </c>
      <c r="BI11" s="30">
        <f ca="1">AH11</f>
        <v>0</v>
      </c>
      <c r="BJ11" s="30">
        <f t="shared" ref="BJ11:BJ42" ca="1" si="7">+AM11</f>
        <v>40</v>
      </c>
      <c r="BK11" s="30">
        <f t="shared" ref="BK11:BK42" ca="1" si="8">+AR11</f>
        <v>40</v>
      </c>
      <c r="BL11" s="30">
        <f t="shared" ref="BL11:BL42" ca="1" si="9">+AW11</f>
        <v>40</v>
      </c>
      <c r="BM11" s="31">
        <f t="shared" ref="BM11:BM42" ca="1" si="10">COUNTIF(BD11:BL11,"&lt;9,5")</f>
        <v>3</v>
      </c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</row>
    <row r="12" spans="1:83" ht="18" customHeight="1" thickBot="1">
      <c r="A12" s="32">
        <v>2</v>
      </c>
      <c r="B12" s="25">
        <f ca="1">LISTA!B9</f>
        <v>71621</v>
      </c>
      <c r="C12" s="26" t="str">
        <f ca="1">LISTA!C9</f>
        <v>AFONSO DOMINGOS NDOMBAXI</v>
      </c>
      <c r="D12" s="27" t="str">
        <f ca="1">LISTA!D9</f>
        <v>M</v>
      </c>
      <c r="E12" s="103"/>
      <c r="F12" s="103"/>
      <c r="G12" s="103">
        <f ca="1">OGI!N15</f>
        <v>0</v>
      </c>
      <c r="H12" s="103">
        <f ca="1">OGI!O15</f>
        <v>0</v>
      </c>
      <c r="I12" s="103">
        <f t="shared" ref="I12:I42" ca="1" si="11">G12+H12</f>
        <v>0</v>
      </c>
      <c r="J12" s="103"/>
      <c r="K12" s="103"/>
      <c r="L12" s="103">
        <f ca="1">MAT!N15</f>
        <v>4</v>
      </c>
      <c r="M12" s="103">
        <f ca="1">MAT!O15</f>
        <v>19</v>
      </c>
      <c r="N12" s="103">
        <f t="shared" ref="N12:N42" ca="1" si="12">L12+M12</f>
        <v>23</v>
      </c>
      <c r="O12" s="103"/>
      <c r="P12" s="103"/>
      <c r="Q12" s="103">
        <f ca="1">PT!N15</f>
        <v>15</v>
      </c>
      <c r="R12" s="103">
        <f ca="1">PT!O15</f>
        <v>19</v>
      </c>
      <c r="S12" s="103">
        <f t="shared" ref="S12:S42" ca="1" si="13">Q12+R12</f>
        <v>34</v>
      </c>
      <c r="T12" s="103"/>
      <c r="U12" s="103"/>
      <c r="V12" s="103">
        <f ca="1">FIS!N15</f>
        <v>20</v>
      </c>
      <c r="W12" s="103">
        <f ca="1">FIS!O15</f>
        <v>20</v>
      </c>
      <c r="X12" s="103">
        <f t="shared" ref="X12:X42" ca="1" si="14">V12+W12</f>
        <v>40</v>
      </c>
      <c r="Y12" s="103"/>
      <c r="Z12" s="103"/>
      <c r="AA12" s="103">
        <f ca="1">TREI!N15</f>
        <v>20</v>
      </c>
      <c r="AB12" s="103">
        <f ca="1">TREI!O15</f>
        <v>20</v>
      </c>
      <c r="AC12" s="103">
        <f t="shared" ref="AC12:AC42" ca="1" si="15">AA12+AB12</f>
        <v>40</v>
      </c>
      <c r="AD12" s="103"/>
      <c r="AE12" s="103"/>
      <c r="AF12" s="103">
        <f ca="1">EMP!N15</f>
        <v>20</v>
      </c>
      <c r="AG12" s="103">
        <f ca="1">EMP!O15</f>
        <v>20</v>
      </c>
      <c r="AH12" s="103">
        <f t="shared" ref="AH12:AH42" ca="1" si="16">AF12+AG12</f>
        <v>40</v>
      </c>
      <c r="AI12" s="103"/>
      <c r="AJ12" s="103"/>
      <c r="AK12" s="103">
        <f ca="1">TLP!N15</f>
        <v>20</v>
      </c>
      <c r="AL12" s="103">
        <f ca="1">TLP!O15</f>
        <v>20</v>
      </c>
      <c r="AM12" s="103">
        <f t="shared" ref="AM12:AM42" ca="1" si="17">AK12+AL12</f>
        <v>40</v>
      </c>
      <c r="AN12" s="103"/>
      <c r="AO12" s="103"/>
      <c r="AP12" s="103">
        <f ca="1">SEAC!N15</f>
        <v>20</v>
      </c>
      <c r="AQ12" s="103">
        <f ca="1">SEAC!O15</f>
        <v>20</v>
      </c>
      <c r="AR12" s="103">
        <f t="shared" ref="AR12:AR42" ca="1" si="18">AP12+AQ12</f>
        <v>40</v>
      </c>
      <c r="AS12" s="103"/>
      <c r="AT12" s="103"/>
      <c r="AU12" s="103">
        <f ca="1">ING.TEC!N15</f>
        <v>20</v>
      </c>
      <c r="AV12" s="103">
        <f ca="1">ING.TEC!O15</f>
        <v>20</v>
      </c>
      <c r="AW12" s="103">
        <f t="shared" ref="AW12:AW42" ca="1" si="19">AU12+AV12</f>
        <v>40</v>
      </c>
      <c r="AX12" s="102">
        <f t="shared" ca="1" si="0"/>
        <v>2</v>
      </c>
      <c r="AY12" s="191" t="str">
        <f t="shared" ref="AY12:AY42" ca="1" si="20">IF(BM12&lt;=2,"TRANSITA","NÃO TRANSITA")</f>
        <v>NÃO TRANSITA</v>
      </c>
      <c r="AZ12" s="191"/>
      <c r="BA12" s="191"/>
      <c r="BB12" s="253">
        <v>2</v>
      </c>
      <c r="BC12" s="29" t="str">
        <f t="shared" ca="1" si="1"/>
        <v>M</v>
      </c>
      <c r="BD12" s="30">
        <f t="shared" ca="1" si="2"/>
        <v>0</v>
      </c>
      <c r="BE12" s="30">
        <f t="shared" ca="1" si="3"/>
        <v>23</v>
      </c>
      <c r="BF12" s="30">
        <f t="shared" ca="1" si="4"/>
        <v>34</v>
      </c>
      <c r="BG12" s="30">
        <f t="shared" ca="1" si="5"/>
        <v>40</v>
      </c>
      <c r="BH12" s="30">
        <f t="shared" ca="1" si="6"/>
        <v>40</v>
      </c>
      <c r="BI12" s="30">
        <f t="shared" ref="BI12:BI42" ca="1" si="21">AH12</f>
        <v>0</v>
      </c>
      <c r="BJ12" s="30">
        <f t="shared" ca="1" si="7"/>
        <v>40</v>
      </c>
      <c r="BK12" s="30">
        <f t="shared" ca="1" si="8"/>
        <v>40</v>
      </c>
      <c r="BL12" s="30">
        <f t="shared" ca="1" si="9"/>
        <v>40</v>
      </c>
      <c r="BM12" s="31">
        <f t="shared" ca="1" si="10"/>
        <v>2</v>
      </c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</row>
    <row r="13" spans="1:83" ht="18" customHeight="1" thickBot="1">
      <c r="A13" s="32">
        <v>3</v>
      </c>
      <c r="B13" s="25">
        <f ca="1">LISTA!B10</f>
        <v>71622</v>
      </c>
      <c r="C13" s="26" t="str">
        <f ca="1">LISTA!C10</f>
        <v>ALEXANDRE AFONSO JOSÉ</v>
      </c>
      <c r="D13" s="27" t="str">
        <f ca="1">LISTA!D10</f>
        <v>M</v>
      </c>
      <c r="E13" s="103"/>
      <c r="F13" s="103"/>
      <c r="G13" s="103">
        <f ca="1">OGI!N16</f>
        <v>0</v>
      </c>
      <c r="H13" s="103">
        <f ca="1">OGI!O16</f>
        <v>0</v>
      </c>
      <c r="I13" s="103">
        <f t="shared" ca="1" si="11"/>
        <v>0</v>
      </c>
      <c r="J13" s="103"/>
      <c r="K13" s="103"/>
      <c r="L13" s="103">
        <f ca="1">MAT!N16</f>
        <v>4</v>
      </c>
      <c r="M13" s="103">
        <f ca="1">MAT!O16</f>
        <v>19</v>
      </c>
      <c r="N13" s="103">
        <f t="shared" ca="1" si="12"/>
        <v>23</v>
      </c>
      <c r="O13" s="103"/>
      <c r="P13" s="103"/>
      <c r="Q13" s="103">
        <f ca="1">PT!N16</f>
        <v>15</v>
      </c>
      <c r="R13" s="103">
        <f ca="1">PT!O16</f>
        <v>19</v>
      </c>
      <c r="S13" s="103">
        <f t="shared" ca="1" si="13"/>
        <v>34</v>
      </c>
      <c r="T13" s="103"/>
      <c r="U13" s="103"/>
      <c r="V13" s="103">
        <f ca="1">FIS!N16</f>
        <v>20</v>
      </c>
      <c r="W13" s="103">
        <f ca="1">FIS!O16</f>
        <v>20</v>
      </c>
      <c r="X13" s="103">
        <f t="shared" ca="1" si="14"/>
        <v>40</v>
      </c>
      <c r="Y13" s="103"/>
      <c r="Z13" s="103"/>
      <c r="AA13" s="103">
        <f ca="1">TREI!N16</f>
        <v>20</v>
      </c>
      <c r="AB13" s="103">
        <f ca="1">TREI!O16</f>
        <v>20</v>
      </c>
      <c r="AC13" s="103">
        <f t="shared" ca="1" si="15"/>
        <v>40</v>
      </c>
      <c r="AD13" s="103"/>
      <c r="AE13" s="103"/>
      <c r="AF13" s="103">
        <f ca="1">EMP!N16</f>
        <v>20</v>
      </c>
      <c r="AG13" s="103">
        <f ca="1">EMP!O16</f>
        <v>20</v>
      </c>
      <c r="AH13" s="103">
        <f t="shared" ca="1" si="16"/>
        <v>40</v>
      </c>
      <c r="AI13" s="103"/>
      <c r="AJ13" s="103"/>
      <c r="AK13" s="103">
        <f ca="1">TLP!N16</f>
        <v>20</v>
      </c>
      <c r="AL13" s="103">
        <f ca="1">TLP!O16</f>
        <v>20</v>
      </c>
      <c r="AM13" s="103">
        <f t="shared" ca="1" si="17"/>
        <v>40</v>
      </c>
      <c r="AN13" s="103"/>
      <c r="AO13" s="103"/>
      <c r="AP13" s="103">
        <f ca="1">SEAC!N16</f>
        <v>20</v>
      </c>
      <c r="AQ13" s="103">
        <f ca="1">SEAC!O16</f>
        <v>20</v>
      </c>
      <c r="AR13" s="103">
        <f t="shared" ca="1" si="18"/>
        <v>40</v>
      </c>
      <c r="AS13" s="103"/>
      <c r="AT13" s="103"/>
      <c r="AU13" s="103">
        <f ca="1">ING.TEC!N16</f>
        <v>20</v>
      </c>
      <c r="AV13" s="103">
        <f ca="1">ING.TEC!O16</f>
        <v>20</v>
      </c>
      <c r="AW13" s="103">
        <f t="shared" ca="1" si="19"/>
        <v>40</v>
      </c>
      <c r="AX13" s="102">
        <f t="shared" ca="1" si="0"/>
        <v>3</v>
      </c>
      <c r="AY13" s="191" t="str">
        <f t="shared" ca="1" si="20"/>
        <v>NÃO TRANSITA</v>
      </c>
      <c r="AZ13" s="191"/>
      <c r="BA13" s="191"/>
      <c r="BB13" s="253">
        <v>3</v>
      </c>
      <c r="BC13" s="29" t="str">
        <f t="shared" ca="1" si="1"/>
        <v>M</v>
      </c>
      <c r="BD13" s="30">
        <f t="shared" ca="1" si="2"/>
        <v>0</v>
      </c>
      <c r="BE13" s="30">
        <f t="shared" ca="1" si="3"/>
        <v>23</v>
      </c>
      <c r="BF13" s="30">
        <f t="shared" ca="1" si="4"/>
        <v>34</v>
      </c>
      <c r="BG13" s="30">
        <f t="shared" ca="1" si="5"/>
        <v>40</v>
      </c>
      <c r="BH13" s="30">
        <f t="shared" ca="1" si="6"/>
        <v>40</v>
      </c>
      <c r="BI13" s="30">
        <f t="shared" ca="1" si="21"/>
        <v>0</v>
      </c>
      <c r="BJ13" s="30">
        <f t="shared" ca="1" si="7"/>
        <v>40</v>
      </c>
      <c r="BK13" s="30">
        <f t="shared" ca="1" si="8"/>
        <v>40</v>
      </c>
      <c r="BL13" s="30">
        <f t="shared" ca="1" si="9"/>
        <v>40</v>
      </c>
      <c r="BM13" s="31">
        <f t="shared" ca="1" si="10"/>
        <v>2</v>
      </c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</row>
    <row r="14" spans="1:83" ht="18" customHeight="1" thickBot="1">
      <c r="A14" s="32">
        <v>4</v>
      </c>
      <c r="B14" s="25">
        <f ca="1">LISTA!B11</f>
        <v>71624</v>
      </c>
      <c r="C14" s="26" t="str">
        <f ca="1">LISTA!C11</f>
        <v>AMILTON CAPITÃO LANDU</v>
      </c>
      <c r="D14" s="27" t="str">
        <f ca="1">LISTA!D11</f>
        <v>M</v>
      </c>
      <c r="E14" s="103"/>
      <c r="F14" s="103"/>
      <c r="G14" s="103">
        <f ca="1">OGI!N17</f>
        <v>0</v>
      </c>
      <c r="H14" s="103">
        <f ca="1">OGI!O17</f>
        <v>0</v>
      </c>
      <c r="I14" s="103">
        <f t="shared" ca="1" si="11"/>
        <v>0</v>
      </c>
      <c r="J14" s="103"/>
      <c r="K14" s="103"/>
      <c r="L14" s="103">
        <f ca="1">MAT!N17</f>
        <v>15</v>
      </c>
      <c r="M14" s="103">
        <f ca="1">MAT!O17</f>
        <v>19</v>
      </c>
      <c r="N14" s="103">
        <f t="shared" ca="1" si="12"/>
        <v>34</v>
      </c>
      <c r="O14" s="103"/>
      <c r="P14" s="103"/>
      <c r="Q14" s="103">
        <f ca="1">PT!N17</f>
        <v>15</v>
      </c>
      <c r="R14" s="103">
        <f ca="1">PT!O17</f>
        <v>19</v>
      </c>
      <c r="S14" s="103">
        <f t="shared" ca="1" si="13"/>
        <v>34</v>
      </c>
      <c r="T14" s="103"/>
      <c r="U14" s="103"/>
      <c r="V14" s="103">
        <f ca="1">FIS!N17</f>
        <v>20</v>
      </c>
      <c r="W14" s="103">
        <f ca="1">FIS!O17</f>
        <v>20</v>
      </c>
      <c r="X14" s="103">
        <f t="shared" ca="1" si="14"/>
        <v>40</v>
      </c>
      <c r="Y14" s="103"/>
      <c r="Z14" s="103"/>
      <c r="AA14" s="103">
        <f ca="1">TREI!N17</f>
        <v>20</v>
      </c>
      <c r="AB14" s="103">
        <f ca="1">TREI!O17</f>
        <v>20</v>
      </c>
      <c r="AC14" s="103">
        <f t="shared" ca="1" si="15"/>
        <v>40</v>
      </c>
      <c r="AD14" s="103"/>
      <c r="AE14" s="103"/>
      <c r="AF14" s="103">
        <f ca="1">EMP!N17</f>
        <v>20</v>
      </c>
      <c r="AG14" s="103">
        <f ca="1">EMP!O17</f>
        <v>20</v>
      </c>
      <c r="AH14" s="103">
        <f t="shared" ca="1" si="16"/>
        <v>40</v>
      </c>
      <c r="AI14" s="103"/>
      <c r="AJ14" s="103"/>
      <c r="AK14" s="103">
        <f ca="1">TLP!N17</f>
        <v>20</v>
      </c>
      <c r="AL14" s="103">
        <f ca="1">TLP!O17</f>
        <v>20</v>
      </c>
      <c r="AM14" s="103">
        <f t="shared" ca="1" si="17"/>
        <v>40</v>
      </c>
      <c r="AN14" s="103"/>
      <c r="AO14" s="103"/>
      <c r="AP14" s="103">
        <f ca="1">SEAC!N17</f>
        <v>20</v>
      </c>
      <c r="AQ14" s="103">
        <f ca="1">SEAC!O17</f>
        <v>20</v>
      </c>
      <c r="AR14" s="103">
        <f t="shared" ca="1" si="18"/>
        <v>40</v>
      </c>
      <c r="AS14" s="103"/>
      <c r="AT14" s="103"/>
      <c r="AU14" s="103">
        <f ca="1">ING.TEC!N17</f>
        <v>20</v>
      </c>
      <c r="AV14" s="103">
        <f ca="1">ING.TEC!O17</f>
        <v>20</v>
      </c>
      <c r="AW14" s="103">
        <f t="shared" ca="1" si="19"/>
        <v>40</v>
      </c>
      <c r="AX14" s="102">
        <f t="shared" ca="1" si="0"/>
        <v>4</v>
      </c>
      <c r="AY14" s="191" t="str">
        <f t="shared" ca="1" si="20"/>
        <v>NÃO TRANSITA</v>
      </c>
      <c r="AZ14" s="191"/>
      <c r="BA14" s="191"/>
      <c r="BB14" s="253">
        <v>4</v>
      </c>
      <c r="BC14" s="29" t="str">
        <f t="shared" ca="1" si="1"/>
        <v>M</v>
      </c>
      <c r="BD14" s="30">
        <f t="shared" ca="1" si="2"/>
        <v>0</v>
      </c>
      <c r="BE14" s="30">
        <f t="shared" ca="1" si="3"/>
        <v>34</v>
      </c>
      <c r="BF14" s="30">
        <f t="shared" ca="1" si="4"/>
        <v>34</v>
      </c>
      <c r="BG14" s="30">
        <f t="shared" ca="1" si="5"/>
        <v>40</v>
      </c>
      <c r="BH14" s="30">
        <f t="shared" ca="1" si="6"/>
        <v>40</v>
      </c>
      <c r="BI14" s="30">
        <f t="shared" ca="1" si="21"/>
        <v>0</v>
      </c>
      <c r="BJ14" s="30">
        <f t="shared" ca="1" si="7"/>
        <v>40</v>
      </c>
      <c r="BK14" s="30">
        <f t="shared" ca="1" si="8"/>
        <v>40</v>
      </c>
      <c r="BL14" s="30">
        <f t="shared" ca="1" si="9"/>
        <v>40</v>
      </c>
      <c r="BM14" s="31">
        <f t="shared" ca="1" si="10"/>
        <v>2</v>
      </c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</row>
    <row r="15" spans="1:83" ht="18" customHeight="1" thickBot="1">
      <c r="A15" s="32">
        <v>5</v>
      </c>
      <c r="B15" s="25">
        <f ca="1">LISTA!B12</f>
        <v>71625</v>
      </c>
      <c r="C15" s="26" t="str">
        <f ca="1">LISTA!C12</f>
        <v>ANDRÉ SAMBO MANUEL LUEMBA</v>
      </c>
      <c r="D15" s="27" t="str">
        <f ca="1">LISTA!D12</f>
        <v>M</v>
      </c>
      <c r="E15" s="103"/>
      <c r="F15" s="103"/>
      <c r="G15" s="103">
        <f ca="1">OGI!N18</f>
        <v>0</v>
      </c>
      <c r="H15" s="103">
        <f ca="1">OGI!O18</f>
        <v>0</v>
      </c>
      <c r="I15" s="103">
        <f t="shared" ca="1" si="11"/>
        <v>0</v>
      </c>
      <c r="J15" s="103"/>
      <c r="K15" s="103"/>
      <c r="L15" s="103">
        <f ca="1">MAT!N18</f>
        <v>15</v>
      </c>
      <c r="M15" s="103">
        <f ca="1">MAT!O18</f>
        <v>19</v>
      </c>
      <c r="N15" s="103">
        <f t="shared" ca="1" si="12"/>
        <v>34</v>
      </c>
      <c r="O15" s="103"/>
      <c r="P15" s="103"/>
      <c r="Q15" s="103">
        <f ca="1">PT!N18</f>
        <v>15</v>
      </c>
      <c r="R15" s="103">
        <f ca="1">PT!O18</f>
        <v>19</v>
      </c>
      <c r="S15" s="103">
        <f t="shared" ca="1" si="13"/>
        <v>34</v>
      </c>
      <c r="T15" s="103"/>
      <c r="U15" s="103"/>
      <c r="V15" s="103">
        <f ca="1">FIS!N18</f>
        <v>20</v>
      </c>
      <c r="W15" s="103">
        <f ca="1">FIS!O18</f>
        <v>20</v>
      </c>
      <c r="X15" s="103">
        <f t="shared" ca="1" si="14"/>
        <v>40</v>
      </c>
      <c r="Y15" s="103"/>
      <c r="Z15" s="103"/>
      <c r="AA15" s="103">
        <f ca="1">TREI!N18</f>
        <v>20</v>
      </c>
      <c r="AB15" s="103">
        <f ca="1">TREI!O18</f>
        <v>20</v>
      </c>
      <c r="AC15" s="103">
        <f t="shared" ca="1" si="15"/>
        <v>40</v>
      </c>
      <c r="AD15" s="103"/>
      <c r="AE15" s="103"/>
      <c r="AF15" s="103">
        <f ca="1">EMP!N18</f>
        <v>20</v>
      </c>
      <c r="AG15" s="103">
        <f ca="1">EMP!O18</f>
        <v>20</v>
      </c>
      <c r="AH15" s="103">
        <f t="shared" ca="1" si="16"/>
        <v>40</v>
      </c>
      <c r="AI15" s="103"/>
      <c r="AJ15" s="103"/>
      <c r="AK15" s="103">
        <f ca="1">TLP!N18</f>
        <v>20</v>
      </c>
      <c r="AL15" s="103">
        <f ca="1">TLP!O18</f>
        <v>20</v>
      </c>
      <c r="AM15" s="103">
        <f t="shared" ca="1" si="17"/>
        <v>40</v>
      </c>
      <c r="AN15" s="103"/>
      <c r="AO15" s="103"/>
      <c r="AP15" s="103">
        <f ca="1">SEAC!N18</f>
        <v>20</v>
      </c>
      <c r="AQ15" s="103">
        <f ca="1">SEAC!O18</f>
        <v>20</v>
      </c>
      <c r="AR15" s="103">
        <f t="shared" ca="1" si="18"/>
        <v>40</v>
      </c>
      <c r="AS15" s="103"/>
      <c r="AT15" s="103"/>
      <c r="AU15" s="103">
        <f ca="1">ING.TEC!N18</f>
        <v>20</v>
      </c>
      <c r="AV15" s="103">
        <f ca="1">ING.TEC!O18</f>
        <v>20</v>
      </c>
      <c r="AW15" s="103">
        <f t="shared" ca="1" si="19"/>
        <v>40</v>
      </c>
      <c r="AX15" s="102">
        <f t="shared" ca="1" si="0"/>
        <v>5</v>
      </c>
      <c r="AY15" s="191" t="str">
        <f t="shared" ca="1" si="20"/>
        <v>NÃO TRANSITA</v>
      </c>
      <c r="AZ15" s="191"/>
      <c r="BA15" s="191"/>
      <c r="BB15" s="253">
        <v>5</v>
      </c>
      <c r="BC15" s="29" t="str">
        <f t="shared" ca="1" si="1"/>
        <v>M</v>
      </c>
      <c r="BD15" s="30">
        <f t="shared" ca="1" si="2"/>
        <v>0</v>
      </c>
      <c r="BE15" s="30">
        <f t="shared" ca="1" si="3"/>
        <v>34</v>
      </c>
      <c r="BF15" s="30">
        <f t="shared" ca="1" si="4"/>
        <v>34</v>
      </c>
      <c r="BG15" s="30">
        <f t="shared" ca="1" si="5"/>
        <v>40</v>
      </c>
      <c r="BH15" s="30">
        <f t="shared" ca="1" si="6"/>
        <v>40</v>
      </c>
      <c r="BI15" s="30">
        <f t="shared" ca="1" si="21"/>
        <v>0</v>
      </c>
      <c r="BJ15" s="30">
        <f t="shared" ca="1" si="7"/>
        <v>40</v>
      </c>
      <c r="BK15" s="30">
        <f t="shared" ca="1" si="8"/>
        <v>40</v>
      </c>
      <c r="BL15" s="30">
        <f t="shared" ca="1" si="9"/>
        <v>40</v>
      </c>
      <c r="BM15" s="31">
        <f t="shared" ca="1" si="10"/>
        <v>2</v>
      </c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</row>
    <row r="16" spans="1:83" ht="18" customHeight="1" thickBot="1">
      <c r="A16" s="32">
        <v>6</v>
      </c>
      <c r="B16" s="25">
        <f ca="1">LISTA!B13</f>
        <v>71626</v>
      </c>
      <c r="C16" s="26" t="str">
        <f ca="1">LISTA!C13</f>
        <v>ANTÓNIO AFONSO ALBERTO NGANGU</v>
      </c>
      <c r="D16" s="27" t="str">
        <f ca="1">LISTA!D13</f>
        <v>M</v>
      </c>
      <c r="E16" s="103"/>
      <c r="F16" s="103"/>
      <c r="G16" s="103">
        <f ca="1">OGI!N19</f>
        <v>0</v>
      </c>
      <c r="H16" s="103">
        <f ca="1">OGI!O19</f>
        <v>0</v>
      </c>
      <c r="I16" s="103">
        <f t="shared" ca="1" si="11"/>
        <v>0</v>
      </c>
      <c r="J16" s="103"/>
      <c r="K16" s="103"/>
      <c r="L16" s="103">
        <f ca="1">MAT!N19</f>
        <v>15</v>
      </c>
      <c r="M16" s="103">
        <f ca="1">MAT!O19</f>
        <v>19</v>
      </c>
      <c r="N16" s="103">
        <f t="shared" ca="1" si="12"/>
        <v>34</v>
      </c>
      <c r="O16" s="103"/>
      <c r="P16" s="103"/>
      <c r="Q16" s="103">
        <f ca="1">PT!N19</f>
        <v>15</v>
      </c>
      <c r="R16" s="103">
        <f ca="1">PT!O19</f>
        <v>19</v>
      </c>
      <c r="S16" s="103">
        <f t="shared" ca="1" si="13"/>
        <v>34</v>
      </c>
      <c r="T16" s="103"/>
      <c r="U16" s="103"/>
      <c r="V16" s="103">
        <f ca="1">FIS!N19</f>
        <v>20</v>
      </c>
      <c r="W16" s="103">
        <f ca="1">FIS!O19</f>
        <v>20</v>
      </c>
      <c r="X16" s="103">
        <f t="shared" ca="1" si="14"/>
        <v>40</v>
      </c>
      <c r="Y16" s="103"/>
      <c r="Z16" s="103"/>
      <c r="AA16" s="103">
        <f ca="1">TREI!N19</f>
        <v>20</v>
      </c>
      <c r="AB16" s="103">
        <f ca="1">TREI!O19</f>
        <v>20</v>
      </c>
      <c r="AC16" s="103">
        <f t="shared" ca="1" si="15"/>
        <v>40</v>
      </c>
      <c r="AD16" s="103"/>
      <c r="AE16" s="103"/>
      <c r="AF16" s="103">
        <f ca="1">EMP!N19</f>
        <v>20</v>
      </c>
      <c r="AG16" s="103">
        <f ca="1">EMP!O19</f>
        <v>20</v>
      </c>
      <c r="AH16" s="103">
        <f t="shared" ca="1" si="16"/>
        <v>40</v>
      </c>
      <c r="AI16" s="103"/>
      <c r="AJ16" s="103"/>
      <c r="AK16" s="103">
        <f ca="1">TLP!N19</f>
        <v>20</v>
      </c>
      <c r="AL16" s="103">
        <f ca="1">TLP!O19</f>
        <v>20</v>
      </c>
      <c r="AM16" s="103">
        <f t="shared" ca="1" si="17"/>
        <v>40</v>
      </c>
      <c r="AN16" s="103"/>
      <c r="AO16" s="103"/>
      <c r="AP16" s="103">
        <f ca="1">SEAC!N19</f>
        <v>20</v>
      </c>
      <c r="AQ16" s="103">
        <f ca="1">SEAC!O19</f>
        <v>20</v>
      </c>
      <c r="AR16" s="103">
        <f t="shared" ca="1" si="18"/>
        <v>40</v>
      </c>
      <c r="AS16" s="103"/>
      <c r="AT16" s="103"/>
      <c r="AU16" s="103">
        <f ca="1">ING.TEC!N19</f>
        <v>20</v>
      </c>
      <c r="AV16" s="103">
        <f ca="1">ING.TEC!O19</f>
        <v>20</v>
      </c>
      <c r="AW16" s="103">
        <f t="shared" ca="1" si="19"/>
        <v>40</v>
      </c>
      <c r="AX16" s="102">
        <f t="shared" ca="1" si="0"/>
        <v>6</v>
      </c>
      <c r="AY16" s="191" t="str">
        <f t="shared" ca="1" si="20"/>
        <v>NÃO TRANSITA</v>
      </c>
      <c r="AZ16" s="191"/>
      <c r="BA16" s="191"/>
      <c r="BB16" s="253">
        <v>6</v>
      </c>
      <c r="BC16" s="29" t="str">
        <f t="shared" ca="1" si="1"/>
        <v>M</v>
      </c>
      <c r="BD16" s="30">
        <f t="shared" ca="1" si="2"/>
        <v>0</v>
      </c>
      <c r="BE16" s="30">
        <f t="shared" ca="1" si="3"/>
        <v>34</v>
      </c>
      <c r="BF16" s="30">
        <f t="shared" ca="1" si="4"/>
        <v>34</v>
      </c>
      <c r="BG16" s="30">
        <f t="shared" ca="1" si="5"/>
        <v>40</v>
      </c>
      <c r="BH16" s="30">
        <f t="shared" ca="1" si="6"/>
        <v>40</v>
      </c>
      <c r="BI16" s="30">
        <f t="shared" ca="1" si="21"/>
        <v>0</v>
      </c>
      <c r="BJ16" s="30">
        <f t="shared" ca="1" si="7"/>
        <v>40</v>
      </c>
      <c r="BK16" s="30">
        <f t="shared" ca="1" si="8"/>
        <v>40</v>
      </c>
      <c r="BL16" s="30">
        <f t="shared" ca="1" si="9"/>
        <v>40</v>
      </c>
      <c r="BM16" s="31">
        <f t="shared" ca="1" si="10"/>
        <v>2</v>
      </c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</row>
    <row r="17" spans="1:65" ht="18" customHeight="1" thickBot="1">
      <c r="A17" s="32">
        <v>7</v>
      </c>
      <c r="B17" s="25">
        <f ca="1">LISTA!B14</f>
        <v>71570</v>
      </c>
      <c r="C17" s="26" t="str">
        <f ca="1">LISTA!C14</f>
        <v>ANTÓNIO KACOTE ERNESTO PAULINO</v>
      </c>
      <c r="D17" s="27" t="str">
        <f ca="1">LISTA!D14</f>
        <v>M</v>
      </c>
      <c r="E17" s="103"/>
      <c r="F17" s="103"/>
      <c r="G17" s="103">
        <f ca="1">OGI!N20</f>
        <v>0</v>
      </c>
      <c r="H17" s="103">
        <f ca="1">OGI!O20</f>
        <v>0</v>
      </c>
      <c r="I17" s="103">
        <f t="shared" ca="1" si="11"/>
        <v>0</v>
      </c>
      <c r="J17" s="103"/>
      <c r="K17" s="103"/>
      <c r="L17" s="103">
        <f ca="1">MAT!N20</f>
        <v>15</v>
      </c>
      <c r="M17" s="103">
        <f ca="1">MAT!O20</f>
        <v>19</v>
      </c>
      <c r="N17" s="103">
        <f t="shared" ca="1" si="12"/>
        <v>34</v>
      </c>
      <c r="O17" s="103"/>
      <c r="P17" s="103"/>
      <c r="Q17" s="103">
        <f ca="1">PT!N20</f>
        <v>15</v>
      </c>
      <c r="R17" s="103">
        <f ca="1">PT!O20</f>
        <v>19</v>
      </c>
      <c r="S17" s="103">
        <f t="shared" ca="1" si="13"/>
        <v>34</v>
      </c>
      <c r="T17" s="103"/>
      <c r="U17" s="103"/>
      <c r="V17" s="103">
        <f ca="1">FIS!N20</f>
        <v>20</v>
      </c>
      <c r="W17" s="103">
        <f ca="1">FIS!O20</f>
        <v>20</v>
      </c>
      <c r="X17" s="103">
        <f t="shared" ca="1" si="14"/>
        <v>40</v>
      </c>
      <c r="Y17" s="103"/>
      <c r="Z17" s="103"/>
      <c r="AA17" s="103">
        <f ca="1">TREI!N20</f>
        <v>20</v>
      </c>
      <c r="AB17" s="103">
        <f ca="1">TREI!O20</f>
        <v>20</v>
      </c>
      <c r="AC17" s="103">
        <f t="shared" ca="1" si="15"/>
        <v>40</v>
      </c>
      <c r="AD17" s="103"/>
      <c r="AE17" s="103"/>
      <c r="AF17" s="103">
        <f ca="1">EMP!N20</f>
        <v>20</v>
      </c>
      <c r="AG17" s="103">
        <f ca="1">EMP!O20</f>
        <v>20</v>
      </c>
      <c r="AH17" s="103">
        <f t="shared" ca="1" si="16"/>
        <v>40</v>
      </c>
      <c r="AI17" s="103"/>
      <c r="AJ17" s="103"/>
      <c r="AK17" s="103">
        <f ca="1">TLP!N20</f>
        <v>20</v>
      </c>
      <c r="AL17" s="103">
        <f ca="1">TLP!O20</f>
        <v>20</v>
      </c>
      <c r="AM17" s="103">
        <f t="shared" ca="1" si="17"/>
        <v>40</v>
      </c>
      <c r="AN17" s="103"/>
      <c r="AO17" s="103"/>
      <c r="AP17" s="103">
        <f ca="1">SEAC!N20</f>
        <v>20</v>
      </c>
      <c r="AQ17" s="103">
        <f ca="1">SEAC!O20</f>
        <v>20</v>
      </c>
      <c r="AR17" s="103">
        <f t="shared" ca="1" si="18"/>
        <v>40</v>
      </c>
      <c r="AS17" s="103"/>
      <c r="AT17" s="103"/>
      <c r="AU17" s="103">
        <f ca="1">ING.TEC!N20</f>
        <v>20</v>
      </c>
      <c r="AV17" s="103">
        <f ca="1">ING.TEC!O20</f>
        <v>20</v>
      </c>
      <c r="AW17" s="103">
        <f t="shared" ca="1" si="19"/>
        <v>40</v>
      </c>
      <c r="AX17" s="102">
        <f t="shared" ca="1" si="0"/>
        <v>7</v>
      </c>
      <c r="AY17" s="191" t="str">
        <f t="shared" ca="1" si="20"/>
        <v>NÃO TRANSITA</v>
      </c>
      <c r="AZ17" s="191"/>
      <c r="BA17" s="191"/>
      <c r="BB17" s="253">
        <v>7</v>
      </c>
      <c r="BC17" s="29" t="str">
        <f t="shared" ca="1" si="1"/>
        <v>M</v>
      </c>
      <c r="BD17" s="30">
        <f t="shared" ca="1" si="2"/>
        <v>0</v>
      </c>
      <c r="BE17" s="30">
        <f t="shared" ca="1" si="3"/>
        <v>34</v>
      </c>
      <c r="BF17" s="30">
        <f t="shared" ca="1" si="4"/>
        <v>34</v>
      </c>
      <c r="BG17" s="30">
        <f t="shared" ca="1" si="5"/>
        <v>40</v>
      </c>
      <c r="BH17" s="30">
        <f t="shared" ca="1" si="6"/>
        <v>40</v>
      </c>
      <c r="BI17" s="30">
        <f t="shared" ca="1" si="21"/>
        <v>0</v>
      </c>
      <c r="BJ17" s="30">
        <f t="shared" ca="1" si="7"/>
        <v>40</v>
      </c>
      <c r="BK17" s="30">
        <f t="shared" ca="1" si="8"/>
        <v>40</v>
      </c>
      <c r="BL17" s="30">
        <f t="shared" ca="1" si="9"/>
        <v>40</v>
      </c>
      <c r="BM17" s="31">
        <f t="shared" ca="1" si="10"/>
        <v>2</v>
      </c>
    </row>
    <row r="18" spans="1:65" ht="18" customHeight="1" thickBot="1">
      <c r="A18" s="32">
        <v>8</v>
      </c>
      <c r="B18" s="25">
        <f ca="1">LISTA!B15</f>
        <v>71571</v>
      </c>
      <c r="C18" s="26" t="str">
        <f ca="1">LISTA!C15</f>
        <v>ANTÓNIO PEDRO JOSÉ</v>
      </c>
      <c r="D18" s="27" t="str">
        <f ca="1">LISTA!D15</f>
        <v>M</v>
      </c>
      <c r="E18" s="103"/>
      <c r="F18" s="103"/>
      <c r="G18" s="103">
        <f ca="1">OGI!N21</f>
        <v>0</v>
      </c>
      <c r="H18" s="103">
        <f ca="1">OGI!O21</f>
        <v>0</v>
      </c>
      <c r="I18" s="103">
        <f t="shared" ca="1" si="11"/>
        <v>0</v>
      </c>
      <c r="J18" s="103"/>
      <c r="K18" s="103"/>
      <c r="L18" s="103">
        <f ca="1">MAT!N21</f>
        <v>15</v>
      </c>
      <c r="M18" s="103">
        <f ca="1">MAT!O21</f>
        <v>19</v>
      </c>
      <c r="N18" s="103">
        <f t="shared" ca="1" si="12"/>
        <v>34</v>
      </c>
      <c r="O18" s="103"/>
      <c r="P18" s="103"/>
      <c r="Q18" s="103">
        <f ca="1">PT!N21</f>
        <v>15</v>
      </c>
      <c r="R18" s="103">
        <f ca="1">PT!O21</f>
        <v>19</v>
      </c>
      <c r="S18" s="103">
        <f t="shared" ca="1" si="13"/>
        <v>34</v>
      </c>
      <c r="T18" s="103"/>
      <c r="U18" s="103"/>
      <c r="V18" s="103">
        <f ca="1">FIS!N21</f>
        <v>20</v>
      </c>
      <c r="W18" s="103">
        <f ca="1">FIS!O21</f>
        <v>20</v>
      </c>
      <c r="X18" s="103">
        <f t="shared" ca="1" si="14"/>
        <v>40</v>
      </c>
      <c r="Y18" s="103"/>
      <c r="Z18" s="103"/>
      <c r="AA18" s="103">
        <f ca="1">TREI!N21</f>
        <v>20</v>
      </c>
      <c r="AB18" s="103">
        <f ca="1">TREI!O21</f>
        <v>20</v>
      </c>
      <c r="AC18" s="103">
        <f t="shared" ca="1" si="15"/>
        <v>40</v>
      </c>
      <c r="AD18" s="103"/>
      <c r="AE18" s="103"/>
      <c r="AF18" s="103">
        <f ca="1">EMP!N21</f>
        <v>20</v>
      </c>
      <c r="AG18" s="103">
        <f ca="1">EMP!O21</f>
        <v>20</v>
      </c>
      <c r="AH18" s="103">
        <f t="shared" ca="1" si="16"/>
        <v>40</v>
      </c>
      <c r="AI18" s="103"/>
      <c r="AJ18" s="103"/>
      <c r="AK18" s="103">
        <f ca="1">TLP!N21</f>
        <v>20</v>
      </c>
      <c r="AL18" s="103">
        <f ca="1">TLP!O21</f>
        <v>20</v>
      </c>
      <c r="AM18" s="103">
        <f t="shared" ca="1" si="17"/>
        <v>40</v>
      </c>
      <c r="AN18" s="103"/>
      <c r="AO18" s="103"/>
      <c r="AP18" s="103">
        <f ca="1">SEAC!N21</f>
        <v>20</v>
      </c>
      <c r="AQ18" s="103">
        <f ca="1">SEAC!O21</f>
        <v>20</v>
      </c>
      <c r="AR18" s="103">
        <f t="shared" ca="1" si="18"/>
        <v>40</v>
      </c>
      <c r="AS18" s="103"/>
      <c r="AT18" s="103"/>
      <c r="AU18" s="103">
        <f ca="1">ING.TEC!N21</f>
        <v>20</v>
      </c>
      <c r="AV18" s="103">
        <f ca="1">ING.TEC!O21</f>
        <v>20</v>
      </c>
      <c r="AW18" s="103">
        <f t="shared" ca="1" si="19"/>
        <v>40</v>
      </c>
      <c r="AX18" s="102">
        <f t="shared" ca="1" si="0"/>
        <v>8</v>
      </c>
      <c r="AY18" s="191" t="str">
        <f t="shared" ca="1" si="20"/>
        <v>NÃO TRANSITA</v>
      </c>
      <c r="AZ18" s="191"/>
      <c r="BA18" s="191"/>
      <c r="BB18" s="253">
        <v>8</v>
      </c>
      <c r="BC18" s="29" t="str">
        <f t="shared" ca="1" si="1"/>
        <v>M</v>
      </c>
      <c r="BD18" s="30">
        <f t="shared" ca="1" si="2"/>
        <v>0</v>
      </c>
      <c r="BE18" s="30">
        <f t="shared" ca="1" si="3"/>
        <v>34</v>
      </c>
      <c r="BF18" s="30">
        <f t="shared" ca="1" si="4"/>
        <v>34</v>
      </c>
      <c r="BG18" s="30">
        <f t="shared" ca="1" si="5"/>
        <v>40</v>
      </c>
      <c r="BH18" s="30">
        <f t="shared" ca="1" si="6"/>
        <v>40</v>
      </c>
      <c r="BI18" s="30">
        <f t="shared" ca="1" si="21"/>
        <v>0</v>
      </c>
      <c r="BJ18" s="30">
        <f t="shared" ca="1" si="7"/>
        <v>40</v>
      </c>
      <c r="BK18" s="30">
        <f t="shared" ca="1" si="8"/>
        <v>40</v>
      </c>
      <c r="BL18" s="30">
        <f t="shared" ca="1" si="9"/>
        <v>40</v>
      </c>
      <c r="BM18" s="31">
        <f t="shared" ca="1" si="10"/>
        <v>2</v>
      </c>
    </row>
    <row r="19" spans="1:65" ht="18" customHeight="1" thickBot="1">
      <c r="A19" s="32">
        <v>9</v>
      </c>
      <c r="B19" s="25">
        <f ca="1">LISTA!B16</f>
        <v>71629</v>
      </c>
      <c r="C19" s="26" t="str">
        <f ca="1">LISTA!C16</f>
        <v>CLOTILDE TIRCIA RAMOS NOVAS</v>
      </c>
      <c r="D19" s="27" t="str">
        <f ca="1">LISTA!D16</f>
        <v>F</v>
      </c>
      <c r="E19" s="103"/>
      <c r="F19" s="103"/>
      <c r="G19" s="103">
        <f ca="1">OGI!N22</f>
        <v>0</v>
      </c>
      <c r="H19" s="103">
        <f ca="1">OGI!O22</f>
        <v>0</v>
      </c>
      <c r="I19" s="103">
        <f t="shared" ca="1" si="11"/>
        <v>0</v>
      </c>
      <c r="J19" s="103"/>
      <c r="K19" s="103"/>
      <c r="L19" s="103">
        <f ca="1">MAT!N22</f>
        <v>15</v>
      </c>
      <c r="M19" s="103">
        <f ca="1">MAT!O22</f>
        <v>19</v>
      </c>
      <c r="N19" s="103">
        <f t="shared" ca="1" si="12"/>
        <v>34</v>
      </c>
      <c r="O19" s="103"/>
      <c r="P19" s="103"/>
      <c r="Q19" s="103">
        <f ca="1">PT!N22</f>
        <v>15</v>
      </c>
      <c r="R19" s="103">
        <f ca="1">PT!O22</f>
        <v>19</v>
      </c>
      <c r="S19" s="103">
        <f t="shared" ca="1" si="13"/>
        <v>34</v>
      </c>
      <c r="T19" s="103"/>
      <c r="U19" s="103"/>
      <c r="V19" s="103">
        <f ca="1">FIS!N22</f>
        <v>20</v>
      </c>
      <c r="W19" s="103">
        <f ca="1">FIS!O22</f>
        <v>20</v>
      </c>
      <c r="X19" s="103">
        <f t="shared" ca="1" si="14"/>
        <v>40</v>
      </c>
      <c r="Y19" s="103"/>
      <c r="Z19" s="103"/>
      <c r="AA19" s="103">
        <f ca="1">TREI!N22</f>
        <v>20</v>
      </c>
      <c r="AB19" s="103">
        <f ca="1">TREI!O22</f>
        <v>20</v>
      </c>
      <c r="AC19" s="103">
        <f t="shared" ca="1" si="15"/>
        <v>40</v>
      </c>
      <c r="AD19" s="103"/>
      <c r="AE19" s="103"/>
      <c r="AF19" s="103">
        <f ca="1">EMP!N22</f>
        <v>20</v>
      </c>
      <c r="AG19" s="103">
        <f ca="1">EMP!O22</f>
        <v>20</v>
      </c>
      <c r="AH19" s="103">
        <f t="shared" ca="1" si="16"/>
        <v>40</v>
      </c>
      <c r="AI19" s="103"/>
      <c r="AJ19" s="103"/>
      <c r="AK19" s="103">
        <f ca="1">TLP!N22</f>
        <v>20</v>
      </c>
      <c r="AL19" s="103">
        <f ca="1">TLP!O22</f>
        <v>20</v>
      </c>
      <c r="AM19" s="103">
        <f t="shared" ca="1" si="17"/>
        <v>40</v>
      </c>
      <c r="AN19" s="103"/>
      <c r="AO19" s="103"/>
      <c r="AP19" s="103">
        <f ca="1">SEAC!N22</f>
        <v>20</v>
      </c>
      <c r="AQ19" s="103">
        <f ca="1">SEAC!O22</f>
        <v>20</v>
      </c>
      <c r="AR19" s="103">
        <f t="shared" ca="1" si="18"/>
        <v>40</v>
      </c>
      <c r="AS19" s="103"/>
      <c r="AT19" s="103"/>
      <c r="AU19" s="103">
        <f ca="1">ING.TEC!N22</f>
        <v>20</v>
      </c>
      <c r="AV19" s="103">
        <f ca="1">ING.TEC!O22</f>
        <v>20</v>
      </c>
      <c r="AW19" s="103">
        <f t="shared" ca="1" si="19"/>
        <v>40</v>
      </c>
      <c r="AX19" s="102">
        <f t="shared" ca="1" si="0"/>
        <v>9</v>
      </c>
      <c r="AY19" s="191" t="str">
        <f t="shared" ca="1" si="20"/>
        <v>NÃO TRANSITA</v>
      </c>
      <c r="AZ19" s="191"/>
      <c r="BA19" s="191"/>
      <c r="BB19" s="253">
        <v>9</v>
      </c>
      <c r="BC19" s="29" t="str">
        <f t="shared" ca="1" si="1"/>
        <v>F</v>
      </c>
      <c r="BD19" s="30">
        <f t="shared" ca="1" si="2"/>
        <v>0</v>
      </c>
      <c r="BE19" s="30">
        <f t="shared" ca="1" si="3"/>
        <v>34</v>
      </c>
      <c r="BF19" s="30">
        <f t="shared" ca="1" si="4"/>
        <v>34</v>
      </c>
      <c r="BG19" s="30">
        <f t="shared" ca="1" si="5"/>
        <v>40</v>
      </c>
      <c r="BH19" s="30">
        <f t="shared" ca="1" si="6"/>
        <v>40</v>
      </c>
      <c r="BI19" s="30">
        <f t="shared" ca="1" si="21"/>
        <v>0</v>
      </c>
      <c r="BJ19" s="30">
        <f t="shared" ca="1" si="7"/>
        <v>40</v>
      </c>
      <c r="BK19" s="30">
        <f t="shared" ca="1" si="8"/>
        <v>40</v>
      </c>
      <c r="BL19" s="30">
        <f t="shared" ca="1" si="9"/>
        <v>40</v>
      </c>
      <c r="BM19" s="31">
        <f t="shared" ca="1" si="10"/>
        <v>2</v>
      </c>
    </row>
    <row r="20" spans="1:65" ht="18" customHeight="1" thickBot="1">
      <c r="A20" s="32">
        <v>10</v>
      </c>
      <c r="B20" s="25">
        <f ca="1">LISTA!B17</f>
        <v>68693</v>
      </c>
      <c r="C20" s="26" t="str">
        <f ca="1">LISTA!C17</f>
        <v>EDMILSON JÚNIOR JOSÉ CASSULE</v>
      </c>
      <c r="D20" s="27" t="str">
        <f ca="1">LISTA!D17</f>
        <v>M</v>
      </c>
      <c r="E20" s="103"/>
      <c r="F20" s="103"/>
      <c r="G20" s="103">
        <f ca="1">OGI!N23</f>
        <v>0</v>
      </c>
      <c r="H20" s="103">
        <f ca="1">OGI!O23</f>
        <v>0</v>
      </c>
      <c r="I20" s="103">
        <f t="shared" ca="1" si="11"/>
        <v>0</v>
      </c>
      <c r="J20" s="103"/>
      <c r="K20" s="103"/>
      <c r="L20" s="103">
        <f ca="1">MAT!N23</f>
        <v>15</v>
      </c>
      <c r="M20" s="103">
        <f ca="1">MAT!O23</f>
        <v>19</v>
      </c>
      <c r="N20" s="103">
        <f t="shared" ca="1" si="12"/>
        <v>34</v>
      </c>
      <c r="O20" s="103"/>
      <c r="P20" s="103"/>
      <c r="Q20" s="103">
        <f ca="1">PT!N23</f>
        <v>15</v>
      </c>
      <c r="R20" s="103">
        <f ca="1">PT!O23</f>
        <v>19</v>
      </c>
      <c r="S20" s="103">
        <f t="shared" ca="1" si="13"/>
        <v>34</v>
      </c>
      <c r="T20" s="103"/>
      <c r="U20" s="103"/>
      <c r="V20" s="103">
        <f ca="1">FIS!N23</f>
        <v>20</v>
      </c>
      <c r="W20" s="103">
        <f ca="1">FIS!O23</f>
        <v>20</v>
      </c>
      <c r="X20" s="103">
        <f t="shared" ca="1" si="14"/>
        <v>40</v>
      </c>
      <c r="Y20" s="103"/>
      <c r="Z20" s="103"/>
      <c r="AA20" s="103">
        <f ca="1">TREI!N23</f>
        <v>20</v>
      </c>
      <c r="AB20" s="103">
        <f ca="1">TREI!O23</f>
        <v>20</v>
      </c>
      <c r="AC20" s="103">
        <f t="shared" ca="1" si="15"/>
        <v>40</v>
      </c>
      <c r="AD20" s="103"/>
      <c r="AE20" s="103"/>
      <c r="AF20" s="103">
        <f ca="1">EMP!N23</f>
        <v>20</v>
      </c>
      <c r="AG20" s="103">
        <f ca="1">EMP!O23</f>
        <v>20</v>
      </c>
      <c r="AH20" s="103">
        <f t="shared" ca="1" si="16"/>
        <v>40</v>
      </c>
      <c r="AI20" s="103"/>
      <c r="AJ20" s="103"/>
      <c r="AK20" s="103">
        <f ca="1">TLP!N23</f>
        <v>20</v>
      </c>
      <c r="AL20" s="103">
        <f ca="1">TLP!O23</f>
        <v>20</v>
      </c>
      <c r="AM20" s="103">
        <f t="shared" ca="1" si="17"/>
        <v>40</v>
      </c>
      <c r="AN20" s="103"/>
      <c r="AO20" s="103"/>
      <c r="AP20" s="103">
        <f ca="1">SEAC!N23</f>
        <v>20</v>
      </c>
      <c r="AQ20" s="103">
        <f ca="1">SEAC!O23</f>
        <v>20</v>
      </c>
      <c r="AR20" s="103">
        <f t="shared" ca="1" si="18"/>
        <v>40</v>
      </c>
      <c r="AS20" s="103"/>
      <c r="AT20" s="103"/>
      <c r="AU20" s="103">
        <f ca="1">ING.TEC!N23</f>
        <v>20</v>
      </c>
      <c r="AV20" s="103">
        <f ca="1">ING.TEC!O23</f>
        <v>20</v>
      </c>
      <c r="AW20" s="103">
        <f t="shared" ca="1" si="19"/>
        <v>40</v>
      </c>
      <c r="AX20" s="102">
        <f t="shared" ca="1" si="0"/>
        <v>10</v>
      </c>
      <c r="AY20" s="191" t="str">
        <f t="shared" ca="1" si="20"/>
        <v>NÃO TRANSITA</v>
      </c>
      <c r="AZ20" s="191"/>
      <c r="BA20" s="191"/>
      <c r="BB20" s="253">
        <v>10</v>
      </c>
      <c r="BC20" s="29" t="str">
        <f t="shared" ca="1" si="1"/>
        <v>M</v>
      </c>
      <c r="BD20" s="30">
        <f t="shared" ca="1" si="2"/>
        <v>0</v>
      </c>
      <c r="BE20" s="30">
        <f t="shared" ca="1" si="3"/>
        <v>34</v>
      </c>
      <c r="BF20" s="30">
        <f t="shared" ca="1" si="4"/>
        <v>34</v>
      </c>
      <c r="BG20" s="30">
        <f t="shared" ca="1" si="5"/>
        <v>40</v>
      </c>
      <c r="BH20" s="30">
        <f t="shared" ca="1" si="6"/>
        <v>40</v>
      </c>
      <c r="BI20" s="30">
        <f t="shared" ca="1" si="21"/>
        <v>0</v>
      </c>
      <c r="BJ20" s="30">
        <f t="shared" ca="1" si="7"/>
        <v>40</v>
      </c>
      <c r="BK20" s="30">
        <f t="shared" ca="1" si="8"/>
        <v>40</v>
      </c>
      <c r="BL20" s="30">
        <f t="shared" ca="1" si="9"/>
        <v>40</v>
      </c>
      <c r="BM20" s="31">
        <f t="shared" ca="1" si="10"/>
        <v>2</v>
      </c>
    </row>
    <row r="21" spans="1:65" ht="18" customHeight="1" thickBot="1">
      <c r="A21" s="32">
        <v>11</v>
      </c>
      <c r="B21" s="25">
        <f ca="1">LISTA!B18</f>
        <v>71577</v>
      </c>
      <c r="C21" s="26" t="str">
        <f ca="1">LISTA!C18</f>
        <v>ELIZANDRO VALÉRIO WONGO DINIZ</v>
      </c>
      <c r="D21" s="27" t="str">
        <f ca="1">LISTA!D18</f>
        <v>M</v>
      </c>
      <c r="E21" s="103"/>
      <c r="F21" s="103"/>
      <c r="G21" s="103">
        <f ca="1">OGI!N24</f>
        <v>0</v>
      </c>
      <c r="H21" s="103">
        <f ca="1">OGI!O24</f>
        <v>0</v>
      </c>
      <c r="I21" s="103">
        <f t="shared" ca="1" si="11"/>
        <v>0</v>
      </c>
      <c r="J21" s="103"/>
      <c r="K21" s="103"/>
      <c r="L21" s="103">
        <f ca="1">MAT!N24</f>
        <v>15</v>
      </c>
      <c r="M21" s="103">
        <f ca="1">MAT!O24</f>
        <v>19</v>
      </c>
      <c r="N21" s="103">
        <f t="shared" ca="1" si="12"/>
        <v>34</v>
      </c>
      <c r="O21" s="103"/>
      <c r="P21" s="103"/>
      <c r="Q21" s="103">
        <f ca="1">PT!N24</f>
        <v>15</v>
      </c>
      <c r="R21" s="103">
        <f ca="1">PT!O24</f>
        <v>19</v>
      </c>
      <c r="S21" s="103">
        <f t="shared" ca="1" si="13"/>
        <v>34</v>
      </c>
      <c r="T21" s="103"/>
      <c r="U21" s="103"/>
      <c r="V21" s="103">
        <f ca="1">FIS!N24</f>
        <v>20</v>
      </c>
      <c r="W21" s="103">
        <f ca="1">FIS!O24</f>
        <v>20</v>
      </c>
      <c r="X21" s="103">
        <f t="shared" ca="1" si="14"/>
        <v>40</v>
      </c>
      <c r="Y21" s="103"/>
      <c r="Z21" s="103"/>
      <c r="AA21" s="103">
        <f ca="1">TREI!N24</f>
        <v>20</v>
      </c>
      <c r="AB21" s="103">
        <f ca="1">TREI!O24</f>
        <v>20</v>
      </c>
      <c r="AC21" s="103">
        <f t="shared" ca="1" si="15"/>
        <v>40</v>
      </c>
      <c r="AD21" s="103"/>
      <c r="AE21" s="103"/>
      <c r="AF21" s="103">
        <f ca="1">EMP!N24</f>
        <v>20</v>
      </c>
      <c r="AG21" s="103">
        <f ca="1">EMP!O24</f>
        <v>20</v>
      </c>
      <c r="AH21" s="103">
        <f t="shared" ca="1" si="16"/>
        <v>40</v>
      </c>
      <c r="AI21" s="103"/>
      <c r="AJ21" s="103"/>
      <c r="AK21" s="103">
        <f ca="1">TLP!N24</f>
        <v>20</v>
      </c>
      <c r="AL21" s="103">
        <f ca="1">TLP!O24</f>
        <v>20</v>
      </c>
      <c r="AM21" s="103">
        <f t="shared" ca="1" si="17"/>
        <v>40</v>
      </c>
      <c r="AN21" s="103"/>
      <c r="AO21" s="103"/>
      <c r="AP21" s="103">
        <f ca="1">SEAC!N24</f>
        <v>20</v>
      </c>
      <c r="AQ21" s="103">
        <f ca="1">SEAC!O24</f>
        <v>20</v>
      </c>
      <c r="AR21" s="103">
        <f t="shared" ca="1" si="18"/>
        <v>40</v>
      </c>
      <c r="AS21" s="103"/>
      <c r="AT21" s="103"/>
      <c r="AU21" s="103">
        <f ca="1">ING.TEC!N24</f>
        <v>20</v>
      </c>
      <c r="AV21" s="103">
        <f ca="1">ING.TEC!O24</f>
        <v>20</v>
      </c>
      <c r="AW21" s="103">
        <f t="shared" ca="1" si="19"/>
        <v>0</v>
      </c>
      <c r="AX21" s="102">
        <f t="shared" ca="1" si="0"/>
        <v>11</v>
      </c>
      <c r="AY21" s="191" t="str">
        <f t="shared" ca="1" si="20"/>
        <v>NÃO TRANSITA</v>
      </c>
      <c r="AZ21" s="191"/>
      <c r="BA21" s="191"/>
      <c r="BB21" s="253">
        <v>11</v>
      </c>
      <c r="BC21" s="29" t="str">
        <f t="shared" ca="1" si="1"/>
        <v>M</v>
      </c>
      <c r="BD21" s="30">
        <f t="shared" ca="1" si="2"/>
        <v>0</v>
      </c>
      <c r="BE21" s="30">
        <f t="shared" ca="1" si="3"/>
        <v>34</v>
      </c>
      <c r="BF21" s="30">
        <f t="shared" ca="1" si="4"/>
        <v>34</v>
      </c>
      <c r="BG21" s="30">
        <f t="shared" ca="1" si="5"/>
        <v>40</v>
      </c>
      <c r="BH21" s="30">
        <f t="shared" ca="1" si="6"/>
        <v>40</v>
      </c>
      <c r="BI21" s="30">
        <f t="shared" ca="1" si="21"/>
        <v>0</v>
      </c>
      <c r="BJ21" s="30">
        <f t="shared" ca="1" si="7"/>
        <v>40</v>
      </c>
      <c r="BK21" s="30">
        <f t="shared" ca="1" si="8"/>
        <v>40</v>
      </c>
      <c r="BL21" s="30">
        <f t="shared" ca="1" si="9"/>
        <v>0</v>
      </c>
      <c r="BM21" s="31">
        <f t="shared" ca="1" si="10"/>
        <v>3</v>
      </c>
    </row>
    <row r="22" spans="1:65" ht="18" customHeight="1" thickBot="1">
      <c r="A22" s="32">
        <v>12</v>
      </c>
      <c r="B22" s="25">
        <f ca="1">LISTA!B19</f>
        <v>71641</v>
      </c>
      <c r="C22" s="26" t="str">
        <f ca="1">LISTA!C19</f>
        <v>FEBE CAHALA CHINDECASSE</v>
      </c>
      <c r="D22" s="27" t="str">
        <f ca="1">LISTA!D19</f>
        <v>M</v>
      </c>
      <c r="E22" s="103"/>
      <c r="F22" s="103"/>
      <c r="G22" s="103">
        <f ca="1">OGI!N25</f>
        <v>0</v>
      </c>
      <c r="H22" s="103">
        <f ca="1">OGI!O25</f>
        <v>0</v>
      </c>
      <c r="I22" s="103">
        <f t="shared" ca="1" si="11"/>
        <v>0</v>
      </c>
      <c r="J22" s="103"/>
      <c r="K22" s="103"/>
      <c r="L22" s="103">
        <f ca="1">MAT!N25</f>
        <v>15</v>
      </c>
      <c r="M22" s="103">
        <f ca="1">MAT!O25</f>
        <v>19</v>
      </c>
      <c r="N22" s="103">
        <f t="shared" ca="1" si="12"/>
        <v>34</v>
      </c>
      <c r="O22" s="103"/>
      <c r="P22" s="103"/>
      <c r="Q22" s="103">
        <f ca="1">PT!N25</f>
        <v>15</v>
      </c>
      <c r="R22" s="103">
        <f ca="1">PT!O25</f>
        <v>19</v>
      </c>
      <c r="S22" s="103">
        <f t="shared" ca="1" si="13"/>
        <v>34</v>
      </c>
      <c r="T22" s="103"/>
      <c r="U22" s="103"/>
      <c r="V22" s="103">
        <f ca="1">FIS!N25</f>
        <v>20</v>
      </c>
      <c r="W22" s="103">
        <f ca="1">FIS!O25</f>
        <v>20</v>
      </c>
      <c r="X22" s="103">
        <f t="shared" ca="1" si="14"/>
        <v>40</v>
      </c>
      <c r="Y22" s="103"/>
      <c r="Z22" s="103"/>
      <c r="AA22" s="103">
        <f ca="1">TREI!N25</f>
        <v>20</v>
      </c>
      <c r="AB22" s="103">
        <f ca="1">TREI!O25</f>
        <v>20</v>
      </c>
      <c r="AC22" s="103">
        <f t="shared" ca="1" si="15"/>
        <v>40</v>
      </c>
      <c r="AD22" s="103"/>
      <c r="AE22" s="103"/>
      <c r="AF22" s="103">
        <f ca="1">EMP!N25</f>
        <v>20</v>
      </c>
      <c r="AG22" s="103">
        <f ca="1">EMP!O25</f>
        <v>20</v>
      </c>
      <c r="AH22" s="103">
        <f t="shared" ca="1" si="16"/>
        <v>40</v>
      </c>
      <c r="AI22" s="103"/>
      <c r="AJ22" s="103"/>
      <c r="AK22" s="103">
        <f ca="1">TLP!N25</f>
        <v>20</v>
      </c>
      <c r="AL22" s="103">
        <f ca="1">TLP!O25</f>
        <v>20</v>
      </c>
      <c r="AM22" s="103">
        <f t="shared" ca="1" si="17"/>
        <v>40</v>
      </c>
      <c r="AN22" s="103"/>
      <c r="AO22" s="103"/>
      <c r="AP22" s="103">
        <f ca="1">SEAC!N25</f>
        <v>20</v>
      </c>
      <c r="AQ22" s="103">
        <f ca="1">SEAC!O25</f>
        <v>20</v>
      </c>
      <c r="AR22" s="103">
        <f t="shared" ca="1" si="18"/>
        <v>40</v>
      </c>
      <c r="AS22" s="103"/>
      <c r="AT22" s="103"/>
      <c r="AU22" s="103">
        <f ca="1">ING.TEC!N25</f>
        <v>20</v>
      </c>
      <c r="AV22" s="103">
        <f ca="1">ING.TEC!O25</f>
        <v>20</v>
      </c>
      <c r="AW22" s="103">
        <f t="shared" ca="1" si="19"/>
        <v>40</v>
      </c>
      <c r="AX22" s="102">
        <f t="shared" ca="1" si="0"/>
        <v>12</v>
      </c>
      <c r="AY22" s="191" t="str">
        <f t="shared" ca="1" si="20"/>
        <v>NÃO TRANSITA</v>
      </c>
      <c r="AZ22" s="191"/>
      <c r="BA22" s="191"/>
      <c r="BB22" s="253">
        <v>12</v>
      </c>
      <c r="BC22" s="29" t="str">
        <f t="shared" ca="1" si="1"/>
        <v>M</v>
      </c>
      <c r="BD22" s="30">
        <f t="shared" ca="1" si="2"/>
        <v>0</v>
      </c>
      <c r="BE22" s="30">
        <f t="shared" ca="1" si="3"/>
        <v>34</v>
      </c>
      <c r="BF22" s="30">
        <f t="shared" ca="1" si="4"/>
        <v>34</v>
      </c>
      <c r="BG22" s="30">
        <f t="shared" ca="1" si="5"/>
        <v>40</v>
      </c>
      <c r="BH22" s="30">
        <f t="shared" ca="1" si="6"/>
        <v>40</v>
      </c>
      <c r="BI22" s="30">
        <f t="shared" ca="1" si="21"/>
        <v>0</v>
      </c>
      <c r="BJ22" s="30">
        <f t="shared" ca="1" si="7"/>
        <v>40</v>
      </c>
      <c r="BK22" s="30">
        <f t="shared" ca="1" si="8"/>
        <v>40</v>
      </c>
      <c r="BL22" s="30">
        <f t="shared" ca="1" si="9"/>
        <v>40</v>
      </c>
      <c r="BM22" s="31">
        <f t="shared" ca="1" si="10"/>
        <v>2</v>
      </c>
    </row>
    <row r="23" spans="1:65" ht="18" customHeight="1" thickBot="1">
      <c r="A23" s="32">
        <v>13</v>
      </c>
      <c r="B23" s="25">
        <f ca="1">LISTA!B20</f>
        <v>71643</v>
      </c>
      <c r="C23" s="26" t="str">
        <f ca="1">LISTA!C20</f>
        <v>FRANCISCO LUNGA MANUEL PEMESSA</v>
      </c>
      <c r="D23" s="27" t="str">
        <f ca="1">LISTA!D20</f>
        <v>M</v>
      </c>
      <c r="E23" s="103"/>
      <c r="F23" s="103"/>
      <c r="G23" s="103">
        <f ca="1">OGI!N26</f>
        <v>0</v>
      </c>
      <c r="H23" s="103">
        <f ca="1">OGI!O26</f>
        <v>0</v>
      </c>
      <c r="I23" s="103">
        <f t="shared" ca="1" si="11"/>
        <v>0</v>
      </c>
      <c r="J23" s="103"/>
      <c r="K23" s="103"/>
      <c r="L23" s="103">
        <f ca="1">MAT!N26</f>
        <v>15</v>
      </c>
      <c r="M23" s="103">
        <f ca="1">MAT!O26</f>
        <v>19</v>
      </c>
      <c r="N23" s="103">
        <f t="shared" ca="1" si="12"/>
        <v>34</v>
      </c>
      <c r="O23" s="103"/>
      <c r="P23" s="103"/>
      <c r="Q23" s="103">
        <f ca="1">PT!N26</f>
        <v>15</v>
      </c>
      <c r="R23" s="103">
        <f ca="1">PT!O26</f>
        <v>19</v>
      </c>
      <c r="S23" s="103">
        <f t="shared" ca="1" si="13"/>
        <v>34</v>
      </c>
      <c r="T23" s="103"/>
      <c r="U23" s="103"/>
      <c r="V23" s="103">
        <f ca="1">FIS!N26</f>
        <v>20</v>
      </c>
      <c r="W23" s="103">
        <f ca="1">FIS!O26</f>
        <v>20</v>
      </c>
      <c r="X23" s="103">
        <f t="shared" ca="1" si="14"/>
        <v>40</v>
      </c>
      <c r="Y23" s="103"/>
      <c r="Z23" s="103"/>
      <c r="AA23" s="103">
        <f ca="1">TREI!N26</f>
        <v>20</v>
      </c>
      <c r="AB23" s="103">
        <f ca="1">TREI!O26</f>
        <v>20</v>
      </c>
      <c r="AC23" s="103">
        <f t="shared" ca="1" si="15"/>
        <v>40</v>
      </c>
      <c r="AD23" s="103"/>
      <c r="AE23" s="103"/>
      <c r="AF23" s="103">
        <f ca="1">EMP!N26</f>
        <v>20</v>
      </c>
      <c r="AG23" s="103">
        <f ca="1">EMP!O26</f>
        <v>20</v>
      </c>
      <c r="AH23" s="103">
        <f t="shared" ca="1" si="16"/>
        <v>40</v>
      </c>
      <c r="AI23" s="103"/>
      <c r="AJ23" s="103"/>
      <c r="AK23" s="103">
        <f ca="1">TLP!N26</f>
        <v>20</v>
      </c>
      <c r="AL23" s="103">
        <f ca="1">TLP!O26</f>
        <v>20</v>
      </c>
      <c r="AM23" s="103">
        <f t="shared" ca="1" si="17"/>
        <v>40</v>
      </c>
      <c r="AN23" s="103"/>
      <c r="AO23" s="103"/>
      <c r="AP23" s="103">
        <f ca="1">SEAC!N26</f>
        <v>20</v>
      </c>
      <c r="AQ23" s="103">
        <f ca="1">SEAC!O26</f>
        <v>20</v>
      </c>
      <c r="AR23" s="103">
        <f t="shared" ca="1" si="18"/>
        <v>40</v>
      </c>
      <c r="AS23" s="103"/>
      <c r="AT23" s="103"/>
      <c r="AU23" s="103">
        <f ca="1">ING.TEC!N26</f>
        <v>20</v>
      </c>
      <c r="AV23" s="103">
        <f ca="1">ING.TEC!O26</f>
        <v>20</v>
      </c>
      <c r="AW23" s="103">
        <f t="shared" ca="1" si="19"/>
        <v>40</v>
      </c>
      <c r="AX23" s="102">
        <f t="shared" ca="1" si="0"/>
        <v>13</v>
      </c>
      <c r="AY23" s="191" t="str">
        <f t="shared" ca="1" si="20"/>
        <v>NÃO TRANSITA</v>
      </c>
      <c r="AZ23" s="191"/>
      <c r="BA23" s="191"/>
      <c r="BB23" s="253">
        <v>13</v>
      </c>
      <c r="BC23" s="29" t="str">
        <f t="shared" ca="1" si="1"/>
        <v>M</v>
      </c>
      <c r="BD23" s="30">
        <f t="shared" ca="1" si="2"/>
        <v>0</v>
      </c>
      <c r="BE23" s="30">
        <f t="shared" ca="1" si="3"/>
        <v>34</v>
      </c>
      <c r="BF23" s="30">
        <f t="shared" ca="1" si="4"/>
        <v>34</v>
      </c>
      <c r="BG23" s="30">
        <f t="shared" ca="1" si="5"/>
        <v>40</v>
      </c>
      <c r="BH23" s="30">
        <f t="shared" ca="1" si="6"/>
        <v>40</v>
      </c>
      <c r="BI23" s="30">
        <f t="shared" ca="1" si="21"/>
        <v>0</v>
      </c>
      <c r="BJ23" s="30">
        <f t="shared" ca="1" si="7"/>
        <v>40</v>
      </c>
      <c r="BK23" s="30">
        <f t="shared" ca="1" si="8"/>
        <v>40</v>
      </c>
      <c r="BL23" s="30">
        <f t="shared" ca="1" si="9"/>
        <v>40</v>
      </c>
      <c r="BM23" s="31">
        <f t="shared" ca="1" si="10"/>
        <v>2</v>
      </c>
    </row>
    <row r="24" spans="1:65" ht="18" customHeight="1" thickBot="1">
      <c r="A24" s="32">
        <v>14</v>
      </c>
      <c r="B24" s="25">
        <f ca="1">LISTA!B21</f>
        <v>68795</v>
      </c>
      <c r="C24" s="26" t="str">
        <f ca="1">LISTA!C21</f>
        <v xml:space="preserve">FRÂNEO JOSÉ JOÃO </v>
      </c>
      <c r="D24" s="27" t="str">
        <f ca="1">LISTA!D21</f>
        <v>M</v>
      </c>
      <c r="E24" s="103"/>
      <c r="F24" s="103"/>
      <c r="G24" s="103">
        <f ca="1">OGI!N27</f>
        <v>0</v>
      </c>
      <c r="H24" s="103">
        <f ca="1">OGI!O27</f>
        <v>0</v>
      </c>
      <c r="I24" s="103">
        <f t="shared" ca="1" si="11"/>
        <v>0</v>
      </c>
      <c r="J24" s="103"/>
      <c r="K24" s="103"/>
      <c r="L24" s="103">
        <f ca="1">MAT!N27</f>
        <v>15</v>
      </c>
      <c r="M24" s="103">
        <f ca="1">MAT!O27</f>
        <v>19</v>
      </c>
      <c r="N24" s="103">
        <f t="shared" ca="1" si="12"/>
        <v>34</v>
      </c>
      <c r="O24" s="103"/>
      <c r="P24" s="103"/>
      <c r="Q24" s="103">
        <f ca="1">PT!N27</f>
        <v>15</v>
      </c>
      <c r="R24" s="103">
        <f ca="1">PT!O27</f>
        <v>19</v>
      </c>
      <c r="S24" s="103">
        <f t="shared" ca="1" si="13"/>
        <v>34</v>
      </c>
      <c r="T24" s="103"/>
      <c r="U24" s="103"/>
      <c r="V24" s="103">
        <f ca="1">FIS!N27</f>
        <v>20</v>
      </c>
      <c r="W24" s="103">
        <f ca="1">FIS!O27</f>
        <v>20</v>
      </c>
      <c r="X24" s="103">
        <f t="shared" ca="1" si="14"/>
        <v>40</v>
      </c>
      <c r="Y24" s="103"/>
      <c r="Z24" s="103"/>
      <c r="AA24" s="103">
        <f ca="1">TREI!N27</f>
        <v>20</v>
      </c>
      <c r="AB24" s="103">
        <f ca="1">TREI!O27</f>
        <v>20</v>
      </c>
      <c r="AC24" s="103">
        <f t="shared" ca="1" si="15"/>
        <v>40</v>
      </c>
      <c r="AD24" s="103"/>
      <c r="AE24" s="103"/>
      <c r="AF24" s="103">
        <f ca="1">EMP!N27</f>
        <v>20</v>
      </c>
      <c r="AG24" s="103">
        <f ca="1">EMP!O27</f>
        <v>20</v>
      </c>
      <c r="AH24" s="103">
        <f t="shared" ca="1" si="16"/>
        <v>40</v>
      </c>
      <c r="AI24" s="103"/>
      <c r="AJ24" s="103"/>
      <c r="AK24" s="103">
        <f ca="1">TLP!N27</f>
        <v>20</v>
      </c>
      <c r="AL24" s="103">
        <f ca="1">TLP!O27</f>
        <v>20</v>
      </c>
      <c r="AM24" s="103">
        <f t="shared" ca="1" si="17"/>
        <v>40</v>
      </c>
      <c r="AN24" s="103"/>
      <c r="AO24" s="103"/>
      <c r="AP24" s="103">
        <f ca="1">SEAC!N27</f>
        <v>20</v>
      </c>
      <c r="AQ24" s="103">
        <f ca="1">SEAC!O27</f>
        <v>20</v>
      </c>
      <c r="AR24" s="103">
        <f t="shared" ca="1" si="18"/>
        <v>40</v>
      </c>
      <c r="AS24" s="103"/>
      <c r="AT24" s="103"/>
      <c r="AU24" s="103">
        <f ca="1">ING.TEC!N27</f>
        <v>20</v>
      </c>
      <c r="AV24" s="103">
        <f ca="1">ING.TEC!O27</f>
        <v>20</v>
      </c>
      <c r="AW24" s="103">
        <f t="shared" ca="1" si="19"/>
        <v>40</v>
      </c>
      <c r="AX24" s="102">
        <f t="shared" ca="1" si="0"/>
        <v>14</v>
      </c>
      <c r="AY24" s="191" t="str">
        <f t="shared" ca="1" si="20"/>
        <v>NÃO TRANSITA</v>
      </c>
      <c r="AZ24" s="191"/>
      <c r="BA24" s="191"/>
      <c r="BB24" s="253">
        <v>14</v>
      </c>
      <c r="BC24" s="29" t="str">
        <f t="shared" ca="1" si="1"/>
        <v>M</v>
      </c>
      <c r="BD24" s="30">
        <f t="shared" ca="1" si="2"/>
        <v>0</v>
      </c>
      <c r="BE24" s="30">
        <f t="shared" ca="1" si="3"/>
        <v>34</v>
      </c>
      <c r="BF24" s="30">
        <f t="shared" ca="1" si="4"/>
        <v>34</v>
      </c>
      <c r="BG24" s="30">
        <f t="shared" ca="1" si="5"/>
        <v>40</v>
      </c>
      <c r="BH24" s="30">
        <f t="shared" ca="1" si="6"/>
        <v>40</v>
      </c>
      <c r="BI24" s="30">
        <f t="shared" ca="1" si="21"/>
        <v>0</v>
      </c>
      <c r="BJ24" s="30">
        <f t="shared" ca="1" si="7"/>
        <v>40</v>
      </c>
      <c r="BK24" s="30">
        <f t="shared" ca="1" si="8"/>
        <v>40</v>
      </c>
      <c r="BL24" s="30">
        <f t="shared" ca="1" si="9"/>
        <v>40</v>
      </c>
      <c r="BM24" s="31">
        <f t="shared" ca="1" si="10"/>
        <v>2</v>
      </c>
    </row>
    <row r="25" spans="1:65" ht="18" customHeight="1" thickBot="1">
      <c r="A25" s="32">
        <v>15</v>
      </c>
      <c r="B25" s="25">
        <f ca="1">LISTA!B22</f>
        <v>71582</v>
      </c>
      <c r="C25" s="26" t="str">
        <f ca="1">LISTA!C22</f>
        <v>GERZY MANUEL MAINO DA COSTA</v>
      </c>
      <c r="D25" s="27" t="str">
        <f ca="1">LISTA!D22</f>
        <v>M</v>
      </c>
      <c r="E25" s="103"/>
      <c r="F25" s="103"/>
      <c r="G25" s="103">
        <f ca="1">OGI!N28</f>
        <v>0</v>
      </c>
      <c r="H25" s="103">
        <f ca="1">OGI!O28</f>
        <v>0</v>
      </c>
      <c r="I25" s="103">
        <f t="shared" ca="1" si="11"/>
        <v>0</v>
      </c>
      <c r="J25" s="103"/>
      <c r="K25" s="103"/>
      <c r="L25" s="103">
        <f ca="1">MAT!N28</f>
        <v>15</v>
      </c>
      <c r="M25" s="103">
        <f ca="1">MAT!O28</f>
        <v>19</v>
      </c>
      <c r="N25" s="103">
        <f t="shared" ca="1" si="12"/>
        <v>34</v>
      </c>
      <c r="O25" s="103"/>
      <c r="P25" s="103"/>
      <c r="Q25" s="103">
        <f ca="1">PT!N28</f>
        <v>15</v>
      </c>
      <c r="R25" s="103">
        <f ca="1">PT!O28</f>
        <v>19</v>
      </c>
      <c r="S25" s="103">
        <f t="shared" ca="1" si="13"/>
        <v>34</v>
      </c>
      <c r="T25" s="103"/>
      <c r="U25" s="103"/>
      <c r="V25" s="103">
        <f ca="1">FIS!N28</f>
        <v>20</v>
      </c>
      <c r="W25" s="103">
        <f ca="1">FIS!O28</f>
        <v>20</v>
      </c>
      <c r="X25" s="103">
        <f t="shared" ca="1" si="14"/>
        <v>40</v>
      </c>
      <c r="Y25" s="103"/>
      <c r="Z25" s="103"/>
      <c r="AA25" s="103">
        <f ca="1">TREI!N28</f>
        <v>20</v>
      </c>
      <c r="AB25" s="103">
        <f ca="1">TREI!O28</f>
        <v>20</v>
      </c>
      <c r="AC25" s="103">
        <f t="shared" ca="1" si="15"/>
        <v>40</v>
      </c>
      <c r="AD25" s="103"/>
      <c r="AE25" s="103"/>
      <c r="AF25" s="103">
        <f ca="1">EMP!N28</f>
        <v>20</v>
      </c>
      <c r="AG25" s="103">
        <f ca="1">EMP!O28</f>
        <v>20</v>
      </c>
      <c r="AH25" s="103">
        <f t="shared" ca="1" si="16"/>
        <v>40</v>
      </c>
      <c r="AI25" s="103"/>
      <c r="AJ25" s="103"/>
      <c r="AK25" s="103">
        <f ca="1">TLP!N28</f>
        <v>20</v>
      </c>
      <c r="AL25" s="103">
        <f ca="1">TLP!O28</f>
        <v>20</v>
      </c>
      <c r="AM25" s="103">
        <f t="shared" ca="1" si="17"/>
        <v>40</v>
      </c>
      <c r="AN25" s="103"/>
      <c r="AO25" s="103"/>
      <c r="AP25" s="103">
        <f ca="1">SEAC!N28</f>
        <v>20</v>
      </c>
      <c r="AQ25" s="103">
        <f ca="1">SEAC!O28</f>
        <v>20</v>
      </c>
      <c r="AR25" s="103">
        <f t="shared" ca="1" si="18"/>
        <v>40</v>
      </c>
      <c r="AS25" s="103"/>
      <c r="AT25" s="103"/>
      <c r="AU25" s="103">
        <f ca="1">ING.TEC!N28</f>
        <v>20</v>
      </c>
      <c r="AV25" s="103">
        <f ca="1">ING.TEC!O28</f>
        <v>20</v>
      </c>
      <c r="AW25" s="103">
        <f t="shared" ca="1" si="19"/>
        <v>40</v>
      </c>
      <c r="AX25" s="102">
        <f t="shared" ca="1" si="0"/>
        <v>15</v>
      </c>
      <c r="AY25" s="191" t="str">
        <f t="shared" ca="1" si="20"/>
        <v>NÃO TRANSITA</v>
      </c>
      <c r="AZ25" s="191"/>
      <c r="BA25" s="191"/>
      <c r="BB25" s="253">
        <v>15</v>
      </c>
      <c r="BC25" s="29" t="str">
        <f t="shared" ca="1" si="1"/>
        <v>M</v>
      </c>
      <c r="BD25" s="30">
        <f t="shared" ca="1" si="2"/>
        <v>0</v>
      </c>
      <c r="BE25" s="30">
        <f t="shared" ca="1" si="3"/>
        <v>34</v>
      </c>
      <c r="BF25" s="30">
        <f t="shared" ca="1" si="4"/>
        <v>34</v>
      </c>
      <c r="BG25" s="30">
        <f t="shared" ca="1" si="5"/>
        <v>40</v>
      </c>
      <c r="BH25" s="30">
        <f t="shared" ca="1" si="6"/>
        <v>40</v>
      </c>
      <c r="BI25" s="30">
        <f t="shared" ca="1" si="21"/>
        <v>0</v>
      </c>
      <c r="BJ25" s="30">
        <f t="shared" ca="1" si="7"/>
        <v>40</v>
      </c>
      <c r="BK25" s="30">
        <f t="shared" ca="1" si="8"/>
        <v>40</v>
      </c>
      <c r="BL25" s="30">
        <f t="shared" ca="1" si="9"/>
        <v>40</v>
      </c>
      <c r="BM25" s="31">
        <f t="shared" ca="1" si="10"/>
        <v>2</v>
      </c>
    </row>
    <row r="26" spans="1:65" ht="18" customHeight="1" thickBot="1">
      <c r="A26" s="32">
        <v>16</v>
      </c>
      <c r="B26" s="25">
        <f ca="1">LISTA!B23</f>
        <v>71591</v>
      </c>
      <c r="C26" s="26" t="str">
        <f ca="1">LISTA!C23</f>
        <v>HELAINE MARIA CELESTINO FERNANDO</v>
      </c>
      <c r="D26" s="27" t="str">
        <f ca="1">LISTA!D23</f>
        <v>F</v>
      </c>
      <c r="E26" s="103"/>
      <c r="F26" s="103"/>
      <c r="G26" s="103">
        <f ca="1">OGI!N29</f>
        <v>0</v>
      </c>
      <c r="H26" s="103">
        <f ca="1">OGI!O29</f>
        <v>0</v>
      </c>
      <c r="I26" s="103">
        <f t="shared" ca="1" si="11"/>
        <v>0</v>
      </c>
      <c r="J26" s="103"/>
      <c r="K26" s="103"/>
      <c r="L26" s="103">
        <f ca="1">MAT!N29</f>
        <v>15</v>
      </c>
      <c r="M26" s="103">
        <f ca="1">MAT!O29</f>
        <v>19</v>
      </c>
      <c r="N26" s="103">
        <f t="shared" ca="1" si="12"/>
        <v>34</v>
      </c>
      <c r="O26" s="103"/>
      <c r="P26" s="103"/>
      <c r="Q26" s="103">
        <f ca="1">PT!N29</f>
        <v>15</v>
      </c>
      <c r="R26" s="103">
        <f ca="1">PT!O29</f>
        <v>19</v>
      </c>
      <c r="S26" s="103">
        <f t="shared" ca="1" si="13"/>
        <v>34</v>
      </c>
      <c r="T26" s="103"/>
      <c r="U26" s="103"/>
      <c r="V26" s="103">
        <f ca="1">FIS!N29</f>
        <v>20</v>
      </c>
      <c r="W26" s="103">
        <f ca="1">FIS!O29</f>
        <v>20</v>
      </c>
      <c r="X26" s="103">
        <f t="shared" ca="1" si="14"/>
        <v>40</v>
      </c>
      <c r="Y26" s="103"/>
      <c r="Z26" s="103"/>
      <c r="AA26" s="103">
        <f ca="1">TREI!N29</f>
        <v>20</v>
      </c>
      <c r="AB26" s="103">
        <f ca="1">TREI!O29</f>
        <v>20</v>
      </c>
      <c r="AC26" s="103">
        <f t="shared" ca="1" si="15"/>
        <v>40</v>
      </c>
      <c r="AD26" s="103"/>
      <c r="AE26" s="103"/>
      <c r="AF26" s="103">
        <f ca="1">EMP!N29</f>
        <v>20</v>
      </c>
      <c r="AG26" s="103">
        <f ca="1">EMP!O29</f>
        <v>20</v>
      </c>
      <c r="AH26" s="103">
        <f t="shared" ca="1" si="16"/>
        <v>0</v>
      </c>
      <c r="AI26" s="103"/>
      <c r="AJ26" s="103"/>
      <c r="AK26" s="103">
        <f ca="1">TLP!N29</f>
        <v>20</v>
      </c>
      <c r="AL26" s="103">
        <f ca="1">TLP!O29</f>
        <v>20</v>
      </c>
      <c r="AM26" s="103">
        <f t="shared" ca="1" si="17"/>
        <v>40</v>
      </c>
      <c r="AN26" s="103"/>
      <c r="AO26" s="103"/>
      <c r="AP26" s="103">
        <f ca="1">SEAC!N29</f>
        <v>20</v>
      </c>
      <c r="AQ26" s="103">
        <f ca="1">SEAC!O29</f>
        <v>20</v>
      </c>
      <c r="AR26" s="103">
        <f t="shared" ca="1" si="18"/>
        <v>40</v>
      </c>
      <c r="AS26" s="103"/>
      <c r="AT26" s="103"/>
      <c r="AU26" s="103">
        <f ca="1">ING.TEC!N29</f>
        <v>20</v>
      </c>
      <c r="AV26" s="103">
        <f ca="1">ING.TEC!O29</f>
        <v>20</v>
      </c>
      <c r="AW26" s="103">
        <f t="shared" ca="1" si="19"/>
        <v>40</v>
      </c>
      <c r="AX26" s="102">
        <f t="shared" ca="1" si="0"/>
        <v>16</v>
      </c>
      <c r="AY26" s="191" t="str">
        <f t="shared" ca="1" si="20"/>
        <v>NÃO TRANSITA</v>
      </c>
      <c r="AZ26" s="191"/>
      <c r="BA26" s="191"/>
      <c r="BB26" s="253">
        <v>16</v>
      </c>
      <c r="BC26" s="29" t="str">
        <f t="shared" ca="1" si="1"/>
        <v>F</v>
      </c>
      <c r="BD26" s="30">
        <f t="shared" ca="1" si="2"/>
        <v>0</v>
      </c>
      <c r="BE26" s="30">
        <f t="shared" ca="1" si="3"/>
        <v>34</v>
      </c>
      <c r="BF26" s="30">
        <f t="shared" ca="1" si="4"/>
        <v>34</v>
      </c>
      <c r="BG26" s="30">
        <f t="shared" ca="1" si="5"/>
        <v>40</v>
      </c>
      <c r="BH26" s="30">
        <f t="shared" ca="1" si="6"/>
        <v>40</v>
      </c>
      <c r="BI26" s="30">
        <f t="shared" ca="1" si="21"/>
        <v>0</v>
      </c>
      <c r="BJ26" s="30">
        <f t="shared" ca="1" si="7"/>
        <v>40</v>
      </c>
      <c r="BK26" s="30">
        <f t="shared" ca="1" si="8"/>
        <v>40</v>
      </c>
      <c r="BL26" s="30">
        <f t="shared" ca="1" si="9"/>
        <v>40</v>
      </c>
      <c r="BM26" s="31">
        <f t="shared" ca="1" si="10"/>
        <v>2</v>
      </c>
    </row>
    <row r="27" spans="1:65" ht="18" customHeight="1" thickBot="1">
      <c r="A27" s="32">
        <v>17</v>
      </c>
      <c r="B27" s="25">
        <f ca="1">LISTA!B24</f>
        <v>71585</v>
      </c>
      <c r="C27" s="26" t="str">
        <f ca="1">LISTA!C24</f>
        <v>INÊS JONAS SACHUNGUE</v>
      </c>
      <c r="D27" s="27" t="str">
        <f ca="1">LISTA!D24</f>
        <v>F</v>
      </c>
      <c r="E27" s="103"/>
      <c r="F27" s="103"/>
      <c r="G27" s="103">
        <f ca="1">OGI!N30</f>
        <v>0</v>
      </c>
      <c r="H27" s="103">
        <f ca="1">OGI!O30</f>
        <v>0</v>
      </c>
      <c r="I27" s="103">
        <f t="shared" ca="1" si="11"/>
        <v>0</v>
      </c>
      <c r="J27" s="103"/>
      <c r="K27" s="103"/>
      <c r="L27" s="103">
        <f ca="1">MAT!N30</f>
        <v>15</v>
      </c>
      <c r="M27" s="103">
        <f ca="1">MAT!O30</f>
        <v>19</v>
      </c>
      <c r="N27" s="103">
        <f t="shared" ca="1" si="12"/>
        <v>34</v>
      </c>
      <c r="O27" s="103"/>
      <c r="P27" s="103"/>
      <c r="Q27" s="103">
        <f ca="1">PT!N30</f>
        <v>15</v>
      </c>
      <c r="R27" s="103">
        <f ca="1">PT!O30</f>
        <v>19</v>
      </c>
      <c r="S27" s="103">
        <f t="shared" ca="1" si="13"/>
        <v>34</v>
      </c>
      <c r="T27" s="103"/>
      <c r="U27" s="103"/>
      <c r="V27" s="103">
        <f ca="1">FIS!N30</f>
        <v>20</v>
      </c>
      <c r="W27" s="103">
        <f ca="1">FIS!O30</f>
        <v>20</v>
      </c>
      <c r="X27" s="103">
        <f t="shared" ca="1" si="14"/>
        <v>40</v>
      </c>
      <c r="Y27" s="103"/>
      <c r="Z27" s="103"/>
      <c r="AA27" s="103">
        <f ca="1">TREI!N30</f>
        <v>20</v>
      </c>
      <c r="AB27" s="103">
        <f ca="1">TREI!O30</f>
        <v>20</v>
      </c>
      <c r="AC27" s="103">
        <f t="shared" ca="1" si="15"/>
        <v>40</v>
      </c>
      <c r="AD27" s="103"/>
      <c r="AE27" s="103"/>
      <c r="AF27" s="103">
        <f ca="1">EMP!N30</f>
        <v>20</v>
      </c>
      <c r="AG27" s="103">
        <f ca="1">EMP!O30</f>
        <v>20</v>
      </c>
      <c r="AH27" s="103">
        <f t="shared" ca="1" si="16"/>
        <v>40</v>
      </c>
      <c r="AI27" s="103"/>
      <c r="AJ27" s="103"/>
      <c r="AK27" s="103">
        <f ca="1">TLP!N30</f>
        <v>20</v>
      </c>
      <c r="AL27" s="103">
        <f ca="1">TLP!O30</f>
        <v>20</v>
      </c>
      <c r="AM27" s="103">
        <f t="shared" ca="1" si="17"/>
        <v>40</v>
      </c>
      <c r="AN27" s="103"/>
      <c r="AO27" s="103"/>
      <c r="AP27" s="103">
        <f ca="1">SEAC!N30</f>
        <v>20</v>
      </c>
      <c r="AQ27" s="103">
        <f ca="1">SEAC!O30</f>
        <v>20</v>
      </c>
      <c r="AR27" s="103">
        <f t="shared" ca="1" si="18"/>
        <v>40</v>
      </c>
      <c r="AS27" s="103"/>
      <c r="AT27" s="103"/>
      <c r="AU27" s="103">
        <f ca="1">ING.TEC!N30</f>
        <v>20</v>
      </c>
      <c r="AV27" s="103">
        <f ca="1">ING.TEC!O30</f>
        <v>20</v>
      </c>
      <c r="AW27" s="103">
        <f t="shared" ca="1" si="19"/>
        <v>40</v>
      </c>
      <c r="AX27" s="102">
        <f t="shared" ca="1" si="0"/>
        <v>17</v>
      </c>
      <c r="AY27" s="191" t="str">
        <f t="shared" ca="1" si="20"/>
        <v>NÃO TRANSITA</v>
      </c>
      <c r="AZ27" s="191"/>
      <c r="BA27" s="191"/>
      <c r="BB27" s="253">
        <v>17</v>
      </c>
      <c r="BC27" s="29" t="str">
        <f t="shared" ca="1" si="1"/>
        <v>F</v>
      </c>
      <c r="BD27" s="30">
        <f t="shared" ca="1" si="2"/>
        <v>0</v>
      </c>
      <c r="BE27" s="30">
        <f t="shared" ca="1" si="3"/>
        <v>34</v>
      </c>
      <c r="BF27" s="30">
        <f t="shared" ca="1" si="4"/>
        <v>34</v>
      </c>
      <c r="BG27" s="30">
        <f t="shared" ca="1" si="5"/>
        <v>40</v>
      </c>
      <c r="BH27" s="30">
        <f t="shared" ca="1" si="6"/>
        <v>40</v>
      </c>
      <c r="BI27" s="30">
        <f t="shared" ca="1" si="21"/>
        <v>0</v>
      </c>
      <c r="BJ27" s="30">
        <f t="shared" ca="1" si="7"/>
        <v>40</v>
      </c>
      <c r="BK27" s="30">
        <f t="shared" ca="1" si="8"/>
        <v>40</v>
      </c>
      <c r="BL27" s="30">
        <f t="shared" ca="1" si="9"/>
        <v>40</v>
      </c>
      <c r="BM27" s="31">
        <f t="shared" ca="1" si="10"/>
        <v>2</v>
      </c>
    </row>
    <row r="28" spans="1:65" ht="18" customHeight="1" thickBot="1">
      <c r="A28" s="32">
        <v>18</v>
      </c>
      <c r="B28" s="25">
        <f ca="1">LISTA!B25</f>
        <v>71588</v>
      </c>
      <c r="C28" s="26" t="str">
        <f ca="1">LISTA!C25</f>
        <v>JAEL ISABEL KUMBI</v>
      </c>
      <c r="D28" s="27" t="str">
        <f ca="1">LISTA!D25</f>
        <v>M</v>
      </c>
      <c r="E28" s="103"/>
      <c r="F28" s="103"/>
      <c r="G28" s="103">
        <f ca="1">OGI!N31</f>
        <v>0</v>
      </c>
      <c r="H28" s="103">
        <f ca="1">OGI!O31</f>
        <v>0</v>
      </c>
      <c r="I28" s="103">
        <f t="shared" ca="1" si="11"/>
        <v>0</v>
      </c>
      <c r="J28" s="103"/>
      <c r="K28" s="103"/>
      <c r="L28" s="103">
        <f ca="1">MAT!N31</f>
        <v>15</v>
      </c>
      <c r="M28" s="103">
        <f ca="1">MAT!O31</f>
        <v>19</v>
      </c>
      <c r="N28" s="103">
        <f t="shared" ca="1" si="12"/>
        <v>34</v>
      </c>
      <c r="O28" s="103"/>
      <c r="P28" s="103"/>
      <c r="Q28" s="103">
        <f ca="1">PT!N31</f>
        <v>15</v>
      </c>
      <c r="R28" s="103">
        <f ca="1">PT!O31</f>
        <v>19</v>
      </c>
      <c r="S28" s="103">
        <f t="shared" ca="1" si="13"/>
        <v>34</v>
      </c>
      <c r="T28" s="103"/>
      <c r="U28" s="103"/>
      <c r="V28" s="103">
        <f ca="1">FIS!N31</f>
        <v>20</v>
      </c>
      <c r="W28" s="103">
        <f ca="1">FIS!O31</f>
        <v>20</v>
      </c>
      <c r="X28" s="103">
        <f t="shared" ca="1" si="14"/>
        <v>40</v>
      </c>
      <c r="Y28" s="103"/>
      <c r="Z28" s="103"/>
      <c r="AA28" s="103">
        <f ca="1">TREI!N31</f>
        <v>20</v>
      </c>
      <c r="AB28" s="103">
        <f ca="1">TREI!O31</f>
        <v>20</v>
      </c>
      <c r="AC28" s="103">
        <f t="shared" ca="1" si="15"/>
        <v>40</v>
      </c>
      <c r="AD28" s="103"/>
      <c r="AE28" s="103"/>
      <c r="AF28" s="103">
        <f ca="1">EMP!N31</f>
        <v>20</v>
      </c>
      <c r="AG28" s="103">
        <f ca="1">EMP!O31</f>
        <v>20</v>
      </c>
      <c r="AH28" s="103">
        <f t="shared" ca="1" si="16"/>
        <v>40</v>
      </c>
      <c r="AI28" s="103"/>
      <c r="AJ28" s="103"/>
      <c r="AK28" s="103">
        <f ca="1">TLP!N31</f>
        <v>20</v>
      </c>
      <c r="AL28" s="103">
        <f ca="1">TLP!O31</f>
        <v>20</v>
      </c>
      <c r="AM28" s="103">
        <f t="shared" ca="1" si="17"/>
        <v>40</v>
      </c>
      <c r="AN28" s="103"/>
      <c r="AO28" s="103"/>
      <c r="AP28" s="103">
        <f ca="1">SEAC!N31</f>
        <v>20</v>
      </c>
      <c r="AQ28" s="103">
        <f ca="1">SEAC!O31</f>
        <v>20</v>
      </c>
      <c r="AR28" s="103">
        <f t="shared" ca="1" si="18"/>
        <v>40</v>
      </c>
      <c r="AS28" s="103"/>
      <c r="AT28" s="103"/>
      <c r="AU28" s="103">
        <f ca="1">ING.TEC!N31</f>
        <v>20</v>
      </c>
      <c r="AV28" s="103">
        <f ca="1">ING.TEC!O31</f>
        <v>20</v>
      </c>
      <c r="AW28" s="103">
        <f t="shared" ca="1" si="19"/>
        <v>40</v>
      </c>
      <c r="AX28" s="102">
        <f t="shared" ca="1" si="0"/>
        <v>18</v>
      </c>
      <c r="AY28" s="191" t="str">
        <f t="shared" ca="1" si="20"/>
        <v>NÃO TRANSITA</v>
      </c>
      <c r="AZ28" s="191"/>
      <c r="BA28" s="191"/>
      <c r="BB28" s="253">
        <v>18</v>
      </c>
      <c r="BC28" s="29" t="str">
        <f t="shared" ca="1" si="1"/>
        <v>M</v>
      </c>
      <c r="BD28" s="30">
        <f t="shared" ca="1" si="2"/>
        <v>0</v>
      </c>
      <c r="BE28" s="30">
        <f t="shared" ca="1" si="3"/>
        <v>34</v>
      </c>
      <c r="BF28" s="30">
        <f t="shared" ca="1" si="4"/>
        <v>34</v>
      </c>
      <c r="BG28" s="30">
        <f t="shared" ca="1" si="5"/>
        <v>40</v>
      </c>
      <c r="BH28" s="30">
        <f t="shared" ca="1" si="6"/>
        <v>40</v>
      </c>
      <c r="BI28" s="30">
        <f t="shared" ca="1" si="21"/>
        <v>0</v>
      </c>
      <c r="BJ28" s="30">
        <f t="shared" ca="1" si="7"/>
        <v>40</v>
      </c>
      <c r="BK28" s="30">
        <f t="shared" ca="1" si="8"/>
        <v>40</v>
      </c>
      <c r="BL28" s="30">
        <f t="shared" ca="1" si="9"/>
        <v>40</v>
      </c>
      <c r="BM28" s="31">
        <f t="shared" ca="1" si="10"/>
        <v>2</v>
      </c>
    </row>
    <row r="29" spans="1:65" ht="18" customHeight="1" thickBot="1">
      <c r="A29" s="32">
        <v>19</v>
      </c>
      <c r="B29" s="25">
        <f ca="1">LISTA!B26</f>
        <v>71647</v>
      </c>
      <c r="C29" s="26" t="str">
        <f ca="1">LISTA!C26</f>
        <v>JOÃO CORREIA LUCAMBA</v>
      </c>
      <c r="D29" s="27" t="str">
        <f ca="1">LISTA!D26</f>
        <v>M</v>
      </c>
      <c r="E29" s="103"/>
      <c r="F29" s="103"/>
      <c r="G29" s="103">
        <f ca="1">OGI!N32</f>
        <v>0</v>
      </c>
      <c r="H29" s="103">
        <f ca="1">OGI!O32</f>
        <v>0</v>
      </c>
      <c r="I29" s="103">
        <f t="shared" ca="1" si="11"/>
        <v>0</v>
      </c>
      <c r="J29" s="103"/>
      <c r="K29" s="103"/>
      <c r="L29" s="103">
        <f ca="1">MAT!N32</f>
        <v>15</v>
      </c>
      <c r="M29" s="103">
        <f ca="1">MAT!O32</f>
        <v>19</v>
      </c>
      <c r="N29" s="103">
        <f t="shared" ca="1" si="12"/>
        <v>34</v>
      </c>
      <c r="O29" s="103"/>
      <c r="P29" s="103"/>
      <c r="Q29" s="103">
        <f ca="1">PT!N32</f>
        <v>15</v>
      </c>
      <c r="R29" s="103">
        <f ca="1">PT!O32</f>
        <v>19</v>
      </c>
      <c r="S29" s="103">
        <f t="shared" ca="1" si="13"/>
        <v>34</v>
      </c>
      <c r="T29" s="103"/>
      <c r="U29" s="103"/>
      <c r="V29" s="103">
        <f ca="1">FIS!N32</f>
        <v>20</v>
      </c>
      <c r="W29" s="103">
        <f ca="1">FIS!O32</f>
        <v>20</v>
      </c>
      <c r="X29" s="103">
        <f t="shared" ca="1" si="14"/>
        <v>40</v>
      </c>
      <c r="Y29" s="103"/>
      <c r="Z29" s="103"/>
      <c r="AA29" s="103">
        <f ca="1">TREI!N32</f>
        <v>20</v>
      </c>
      <c r="AB29" s="103">
        <f ca="1">TREI!O32</f>
        <v>20</v>
      </c>
      <c r="AC29" s="103">
        <f t="shared" ca="1" si="15"/>
        <v>40</v>
      </c>
      <c r="AD29" s="103"/>
      <c r="AE29" s="103"/>
      <c r="AF29" s="103">
        <f ca="1">EMP!N32</f>
        <v>20</v>
      </c>
      <c r="AG29" s="103">
        <f ca="1">EMP!O32</f>
        <v>20</v>
      </c>
      <c r="AH29" s="103">
        <f t="shared" ca="1" si="16"/>
        <v>40</v>
      </c>
      <c r="AI29" s="103"/>
      <c r="AJ29" s="103"/>
      <c r="AK29" s="103">
        <f ca="1">TLP!N32</f>
        <v>20</v>
      </c>
      <c r="AL29" s="103">
        <f ca="1">TLP!O32</f>
        <v>20</v>
      </c>
      <c r="AM29" s="103">
        <f t="shared" ca="1" si="17"/>
        <v>40</v>
      </c>
      <c r="AN29" s="103"/>
      <c r="AO29" s="103"/>
      <c r="AP29" s="103">
        <f ca="1">SEAC!N32</f>
        <v>20</v>
      </c>
      <c r="AQ29" s="103">
        <f ca="1">SEAC!O32</f>
        <v>20</v>
      </c>
      <c r="AR29" s="103">
        <f t="shared" ca="1" si="18"/>
        <v>40</v>
      </c>
      <c r="AS29" s="103"/>
      <c r="AT29" s="103"/>
      <c r="AU29" s="103">
        <f ca="1">ING.TEC!N32</f>
        <v>20</v>
      </c>
      <c r="AV29" s="103">
        <f ca="1">ING.TEC!O32</f>
        <v>20</v>
      </c>
      <c r="AW29" s="103">
        <f t="shared" ca="1" si="19"/>
        <v>40</v>
      </c>
      <c r="AX29" s="102">
        <f t="shared" ca="1" si="0"/>
        <v>19</v>
      </c>
      <c r="AY29" s="191" t="str">
        <f t="shared" ca="1" si="20"/>
        <v>NÃO TRANSITA</v>
      </c>
      <c r="AZ29" s="191"/>
      <c r="BA29" s="191"/>
      <c r="BB29" s="253">
        <v>19</v>
      </c>
      <c r="BC29" s="29" t="str">
        <f t="shared" ca="1" si="1"/>
        <v>M</v>
      </c>
      <c r="BD29" s="30">
        <f t="shared" ca="1" si="2"/>
        <v>0</v>
      </c>
      <c r="BE29" s="30">
        <f t="shared" ca="1" si="3"/>
        <v>34</v>
      </c>
      <c r="BF29" s="30">
        <f t="shared" ca="1" si="4"/>
        <v>34</v>
      </c>
      <c r="BG29" s="30">
        <f t="shared" ca="1" si="5"/>
        <v>40</v>
      </c>
      <c r="BH29" s="30">
        <f t="shared" ca="1" si="6"/>
        <v>40</v>
      </c>
      <c r="BI29" s="30">
        <f t="shared" ca="1" si="21"/>
        <v>0</v>
      </c>
      <c r="BJ29" s="30">
        <f t="shared" ca="1" si="7"/>
        <v>40</v>
      </c>
      <c r="BK29" s="30">
        <f t="shared" ca="1" si="8"/>
        <v>40</v>
      </c>
      <c r="BL29" s="30">
        <f t="shared" ca="1" si="9"/>
        <v>40</v>
      </c>
      <c r="BM29" s="31">
        <f t="shared" ca="1" si="10"/>
        <v>2</v>
      </c>
    </row>
    <row r="30" spans="1:65" ht="18" customHeight="1" thickBot="1">
      <c r="A30" s="32">
        <v>20</v>
      </c>
      <c r="B30" s="25">
        <f ca="1">LISTA!B27</f>
        <v>71649</v>
      </c>
      <c r="C30" s="26" t="str">
        <f ca="1">LISTA!C27</f>
        <v>JOEL PEDRO MALUANGA</v>
      </c>
      <c r="D30" s="27" t="str">
        <f ca="1">LISTA!D27</f>
        <v>M</v>
      </c>
      <c r="E30" s="103"/>
      <c r="F30" s="103"/>
      <c r="G30" s="103">
        <f ca="1">OGI!N33</f>
        <v>0</v>
      </c>
      <c r="H30" s="103">
        <f ca="1">OGI!O33</f>
        <v>0</v>
      </c>
      <c r="I30" s="103">
        <f t="shared" ca="1" si="11"/>
        <v>0</v>
      </c>
      <c r="J30" s="103"/>
      <c r="K30" s="103"/>
      <c r="L30" s="103">
        <f ca="1">MAT!N33</f>
        <v>15</v>
      </c>
      <c r="M30" s="103">
        <f ca="1">MAT!O33</f>
        <v>19</v>
      </c>
      <c r="N30" s="103">
        <f t="shared" ca="1" si="12"/>
        <v>34</v>
      </c>
      <c r="O30" s="103"/>
      <c r="P30" s="103"/>
      <c r="Q30" s="103">
        <f ca="1">PT!N33</f>
        <v>15</v>
      </c>
      <c r="R30" s="103">
        <f ca="1">PT!O33</f>
        <v>19</v>
      </c>
      <c r="S30" s="103">
        <f t="shared" ca="1" si="13"/>
        <v>34</v>
      </c>
      <c r="T30" s="103"/>
      <c r="U30" s="103"/>
      <c r="V30" s="103">
        <f ca="1">FIS!N33</f>
        <v>20</v>
      </c>
      <c r="W30" s="103">
        <f ca="1">FIS!O33</f>
        <v>20</v>
      </c>
      <c r="X30" s="103">
        <f t="shared" ca="1" si="14"/>
        <v>40</v>
      </c>
      <c r="Y30" s="103"/>
      <c r="Z30" s="103"/>
      <c r="AA30" s="103">
        <f ca="1">TREI!N33</f>
        <v>20</v>
      </c>
      <c r="AB30" s="103">
        <f ca="1">TREI!O33</f>
        <v>20</v>
      </c>
      <c r="AC30" s="103">
        <f t="shared" ca="1" si="15"/>
        <v>40</v>
      </c>
      <c r="AD30" s="103"/>
      <c r="AE30" s="103"/>
      <c r="AF30" s="103">
        <f ca="1">EMP!N33</f>
        <v>20</v>
      </c>
      <c r="AG30" s="103">
        <f ca="1">EMP!O33</f>
        <v>20</v>
      </c>
      <c r="AH30" s="103">
        <f t="shared" ca="1" si="16"/>
        <v>40</v>
      </c>
      <c r="AI30" s="103"/>
      <c r="AJ30" s="103"/>
      <c r="AK30" s="103">
        <f ca="1">TLP!N33</f>
        <v>20</v>
      </c>
      <c r="AL30" s="103">
        <f ca="1">TLP!O33</f>
        <v>20</v>
      </c>
      <c r="AM30" s="103">
        <f t="shared" ca="1" si="17"/>
        <v>40</v>
      </c>
      <c r="AN30" s="103"/>
      <c r="AO30" s="103"/>
      <c r="AP30" s="103">
        <f ca="1">SEAC!N33</f>
        <v>20</v>
      </c>
      <c r="AQ30" s="103">
        <f ca="1">SEAC!O33</f>
        <v>20</v>
      </c>
      <c r="AR30" s="103">
        <f t="shared" ca="1" si="18"/>
        <v>40</v>
      </c>
      <c r="AS30" s="103"/>
      <c r="AT30" s="103"/>
      <c r="AU30" s="103">
        <f ca="1">ING.TEC!N33</f>
        <v>20</v>
      </c>
      <c r="AV30" s="103">
        <f ca="1">ING.TEC!O33</f>
        <v>20</v>
      </c>
      <c r="AW30" s="103">
        <f t="shared" ca="1" si="19"/>
        <v>40</v>
      </c>
      <c r="AX30" s="102">
        <f t="shared" ca="1" si="0"/>
        <v>20</v>
      </c>
      <c r="AY30" s="191" t="str">
        <f t="shared" ca="1" si="20"/>
        <v>NÃO TRANSITA</v>
      </c>
      <c r="AZ30" s="191"/>
      <c r="BA30" s="191"/>
      <c r="BB30" s="253">
        <v>20</v>
      </c>
      <c r="BC30" s="29" t="str">
        <f t="shared" ca="1" si="1"/>
        <v>M</v>
      </c>
      <c r="BD30" s="30">
        <f t="shared" ca="1" si="2"/>
        <v>0</v>
      </c>
      <c r="BE30" s="30">
        <f t="shared" ca="1" si="3"/>
        <v>34</v>
      </c>
      <c r="BF30" s="30">
        <f t="shared" ca="1" si="4"/>
        <v>34</v>
      </c>
      <c r="BG30" s="30">
        <f t="shared" ca="1" si="5"/>
        <v>40</v>
      </c>
      <c r="BH30" s="30">
        <f t="shared" ca="1" si="6"/>
        <v>40</v>
      </c>
      <c r="BI30" s="30">
        <f t="shared" ca="1" si="21"/>
        <v>0</v>
      </c>
      <c r="BJ30" s="30">
        <f t="shared" ca="1" si="7"/>
        <v>40</v>
      </c>
      <c r="BK30" s="30">
        <f t="shared" ca="1" si="8"/>
        <v>40</v>
      </c>
      <c r="BL30" s="30">
        <f t="shared" ca="1" si="9"/>
        <v>40</v>
      </c>
      <c r="BM30" s="31">
        <f t="shared" ca="1" si="10"/>
        <v>2</v>
      </c>
    </row>
    <row r="31" spans="1:65" ht="18" customHeight="1" thickBot="1">
      <c r="A31" s="32">
        <v>21</v>
      </c>
      <c r="B31" s="25">
        <f ca="1">LISTA!B28</f>
        <v>71650</v>
      </c>
      <c r="C31" s="26" t="str">
        <f ca="1">LISTA!C28</f>
        <v>JOMÂNCIA DELCIA MANUEL PAULO</v>
      </c>
      <c r="D31" s="27" t="str">
        <f ca="1">LISTA!D28</f>
        <v>F</v>
      </c>
      <c r="E31" s="103"/>
      <c r="F31" s="103"/>
      <c r="G31" s="103">
        <f ca="1">OGI!N34</f>
        <v>0</v>
      </c>
      <c r="H31" s="103">
        <f ca="1">OGI!O34</f>
        <v>0</v>
      </c>
      <c r="I31" s="103">
        <f t="shared" ca="1" si="11"/>
        <v>0</v>
      </c>
      <c r="J31" s="103"/>
      <c r="K31" s="103"/>
      <c r="L31" s="103">
        <f ca="1">MAT!N34</f>
        <v>15</v>
      </c>
      <c r="M31" s="103">
        <f ca="1">MAT!O34</f>
        <v>19</v>
      </c>
      <c r="N31" s="103">
        <f t="shared" ca="1" si="12"/>
        <v>34</v>
      </c>
      <c r="O31" s="103"/>
      <c r="P31" s="103"/>
      <c r="Q31" s="103">
        <f ca="1">PT!N34</f>
        <v>15</v>
      </c>
      <c r="R31" s="103">
        <f ca="1">PT!O34</f>
        <v>19</v>
      </c>
      <c r="S31" s="103">
        <f t="shared" ca="1" si="13"/>
        <v>34</v>
      </c>
      <c r="T31" s="103"/>
      <c r="U31" s="103"/>
      <c r="V31" s="103">
        <f ca="1">FIS!N34</f>
        <v>20</v>
      </c>
      <c r="W31" s="103">
        <f ca="1">FIS!O34</f>
        <v>20</v>
      </c>
      <c r="X31" s="103">
        <f t="shared" ca="1" si="14"/>
        <v>40</v>
      </c>
      <c r="Y31" s="103"/>
      <c r="Z31" s="103"/>
      <c r="AA31" s="103">
        <f ca="1">TREI!N34</f>
        <v>20</v>
      </c>
      <c r="AB31" s="103">
        <f ca="1">TREI!O34</f>
        <v>20</v>
      </c>
      <c r="AC31" s="103">
        <f t="shared" ca="1" si="15"/>
        <v>40</v>
      </c>
      <c r="AD31" s="103"/>
      <c r="AE31" s="103"/>
      <c r="AF31" s="103">
        <f ca="1">EMP!N34</f>
        <v>20</v>
      </c>
      <c r="AG31" s="103">
        <f ca="1">EMP!O34</f>
        <v>20</v>
      </c>
      <c r="AH31" s="103">
        <f t="shared" ca="1" si="16"/>
        <v>40</v>
      </c>
      <c r="AI31" s="103"/>
      <c r="AJ31" s="103"/>
      <c r="AK31" s="103">
        <f ca="1">TLP!N34</f>
        <v>20</v>
      </c>
      <c r="AL31" s="103">
        <f ca="1">TLP!O34</f>
        <v>20</v>
      </c>
      <c r="AM31" s="103">
        <f t="shared" ca="1" si="17"/>
        <v>40</v>
      </c>
      <c r="AN31" s="103"/>
      <c r="AO31" s="103"/>
      <c r="AP31" s="103">
        <f ca="1">SEAC!N34</f>
        <v>20</v>
      </c>
      <c r="AQ31" s="103">
        <f ca="1">SEAC!O34</f>
        <v>20</v>
      </c>
      <c r="AR31" s="103">
        <f t="shared" ca="1" si="18"/>
        <v>40</v>
      </c>
      <c r="AS31" s="103"/>
      <c r="AT31" s="103"/>
      <c r="AU31" s="103">
        <f ca="1">ING.TEC!N34</f>
        <v>20</v>
      </c>
      <c r="AV31" s="103">
        <f ca="1">ING.TEC!O34</f>
        <v>20</v>
      </c>
      <c r="AW31" s="103">
        <f t="shared" ca="1" si="19"/>
        <v>40</v>
      </c>
      <c r="AX31" s="102">
        <f t="shared" ca="1" si="0"/>
        <v>21</v>
      </c>
      <c r="AY31" s="191" t="str">
        <f t="shared" ca="1" si="20"/>
        <v>NÃO TRANSITA</v>
      </c>
      <c r="AZ31" s="191"/>
      <c r="BA31" s="191"/>
      <c r="BB31" s="253">
        <v>21</v>
      </c>
      <c r="BC31" s="29" t="str">
        <f t="shared" ca="1" si="1"/>
        <v>F</v>
      </c>
      <c r="BD31" s="30">
        <f t="shared" ca="1" si="2"/>
        <v>0</v>
      </c>
      <c r="BE31" s="30">
        <f t="shared" ca="1" si="3"/>
        <v>34</v>
      </c>
      <c r="BF31" s="30">
        <f t="shared" ca="1" si="4"/>
        <v>34</v>
      </c>
      <c r="BG31" s="30">
        <f t="shared" ca="1" si="5"/>
        <v>40</v>
      </c>
      <c r="BH31" s="30">
        <f t="shared" ca="1" si="6"/>
        <v>40</v>
      </c>
      <c r="BI31" s="30">
        <f t="shared" ca="1" si="21"/>
        <v>0</v>
      </c>
      <c r="BJ31" s="30">
        <f t="shared" ca="1" si="7"/>
        <v>40</v>
      </c>
      <c r="BK31" s="30">
        <f t="shared" ca="1" si="8"/>
        <v>40</v>
      </c>
      <c r="BL31" s="30">
        <f t="shared" ca="1" si="9"/>
        <v>40</v>
      </c>
      <c r="BM31" s="31">
        <f t="shared" ca="1" si="10"/>
        <v>2</v>
      </c>
    </row>
    <row r="32" spans="1:65" ht="18" customHeight="1" thickBot="1">
      <c r="A32" s="32">
        <v>22</v>
      </c>
      <c r="B32" s="25">
        <f ca="1">LISTA!B29</f>
        <v>71657</v>
      </c>
      <c r="C32" s="26" t="str">
        <f ca="1">LISTA!C29</f>
        <v>KENEDY JOÃO PAULINO VICTOR</v>
      </c>
      <c r="D32" s="27" t="str">
        <f ca="1">LISTA!D29</f>
        <v>M</v>
      </c>
      <c r="E32" s="103"/>
      <c r="F32" s="103"/>
      <c r="G32" s="103">
        <f ca="1">OGI!N35</f>
        <v>0</v>
      </c>
      <c r="H32" s="103">
        <f ca="1">OGI!O35</f>
        <v>0</v>
      </c>
      <c r="I32" s="103">
        <f t="shared" ca="1" si="11"/>
        <v>0</v>
      </c>
      <c r="J32" s="103"/>
      <c r="K32" s="103"/>
      <c r="L32" s="103">
        <f ca="1">MAT!N35</f>
        <v>15</v>
      </c>
      <c r="M32" s="103">
        <f ca="1">MAT!O35</f>
        <v>19</v>
      </c>
      <c r="N32" s="103">
        <f t="shared" ca="1" si="12"/>
        <v>34</v>
      </c>
      <c r="O32" s="103"/>
      <c r="P32" s="103"/>
      <c r="Q32" s="103">
        <f ca="1">PT!N35</f>
        <v>15</v>
      </c>
      <c r="R32" s="103">
        <f ca="1">PT!O35</f>
        <v>19</v>
      </c>
      <c r="S32" s="103">
        <f t="shared" ca="1" si="13"/>
        <v>34</v>
      </c>
      <c r="T32" s="103"/>
      <c r="U32" s="103"/>
      <c r="V32" s="103">
        <f ca="1">FIS!N35</f>
        <v>20</v>
      </c>
      <c r="W32" s="103">
        <f ca="1">FIS!O35</f>
        <v>20</v>
      </c>
      <c r="X32" s="103">
        <f t="shared" ca="1" si="14"/>
        <v>40</v>
      </c>
      <c r="Y32" s="103"/>
      <c r="Z32" s="103"/>
      <c r="AA32" s="103">
        <f ca="1">TREI!N35</f>
        <v>20</v>
      </c>
      <c r="AB32" s="103">
        <f ca="1">TREI!O35</f>
        <v>20</v>
      </c>
      <c r="AC32" s="103">
        <f t="shared" ca="1" si="15"/>
        <v>40</v>
      </c>
      <c r="AD32" s="103"/>
      <c r="AE32" s="103"/>
      <c r="AF32" s="103">
        <f ca="1">EMP!N35</f>
        <v>20</v>
      </c>
      <c r="AG32" s="103">
        <f ca="1">EMP!O35</f>
        <v>20</v>
      </c>
      <c r="AH32" s="103">
        <f t="shared" ca="1" si="16"/>
        <v>40</v>
      </c>
      <c r="AI32" s="103"/>
      <c r="AJ32" s="103"/>
      <c r="AK32" s="103">
        <f ca="1">TLP!N35</f>
        <v>20</v>
      </c>
      <c r="AL32" s="103">
        <f ca="1">TLP!O35</f>
        <v>20</v>
      </c>
      <c r="AM32" s="103">
        <f t="shared" ca="1" si="17"/>
        <v>40</v>
      </c>
      <c r="AN32" s="103"/>
      <c r="AO32" s="103"/>
      <c r="AP32" s="103">
        <f ca="1">SEAC!N35</f>
        <v>20</v>
      </c>
      <c r="AQ32" s="103">
        <f ca="1">SEAC!O35</f>
        <v>20</v>
      </c>
      <c r="AR32" s="103">
        <f t="shared" ca="1" si="18"/>
        <v>40</v>
      </c>
      <c r="AS32" s="103"/>
      <c r="AT32" s="103"/>
      <c r="AU32" s="103">
        <f ca="1">ING.TEC!N35</f>
        <v>20</v>
      </c>
      <c r="AV32" s="103">
        <f ca="1">ING.TEC!O35</f>
        <v>20</v>
      </c>
      <c r="AW32" s="103">
        <f t="shared" ca="1" si="19"/>
        <v>40</v>
      </c>
      <c r="AX32" s="102">
        <f t="shared" ca="1" si="0"/>
        <v>22</v>
      </c>
      <c r="AY32" s="191" t="str">
        <f t="shared" ca="1" si="20"/>
        <v>NÃO TRANSITA</v>
      </c>
      <c r="AZ32" s="191"/>
      <c r="BA32" s="191"/>
      <c r="BB32" s="253">
        <v>22</v>
      </c>
      <c r="BC32" s="29" t="str">
        <f t="shared" ca="1" si="1"/>
        <v>M</v>
      </c>
      <c r="BD32" s="30">
        <f t="shared" ca="1" si="2"/>
        <v>0</v>
      </c>
      <c r="BE32" s="30">
        <f t="shared" ca="1" si="3"/>
        <v>34</v>
      </c>
      <c r="BF32" s="30">
        <f t="shared" ca="1" si="4"/>
        <v>34</v>
      </c>
      <c r="BG32" s="30">
        <f t="shared" ca="1" si="5"/>
        <v>40</v>
      </c>
      <c r="BH32" s="30">
        <f t="shared" ca="1" si="6"/>
        <v>40</v>
      </c>
      <c r="BI32" s="30">
        <f t="shared" ca="1" si="21"/>
        <v>0</v>
      </c>
      <c r="BJ32" s="30">
        <f t="shared" ca="1" si="7"/>
        <v>40</v>
      </c>
      <c r="BK32" s="30">
        <f t="shared" ca="1" si="8"/>
        <v>40</v>
      </c>
      <c r="BL32" s="30">
        <f t="shared" ca="1" si="9"/>
        <v>40</v>
      </c>
      <c r="BM32" s="31">
        <f t="shared" ca="1" si="10"/>
        <v>2</v>
      </c>
    </row>
    <row r="33" spans="1:65" ht="18" customHeight="1" thickBot="1">
      <c r="A33" s="32">
        <v>23</v>
      </c>
      <c r="B33" s="25">
        <f ca="1">LISTA!B30</f>
        <v>71595</v>
      </c>
      <c r="C33" s="26" t="str">
        <f ca="1">LISTA!C30</f>
        <v>LOURENÇO AUGUSTO DOMINGOS</v>
      </c>
      <c r="D33" s="27" t="str">
        <f ca="1">LISTA!D30</f>
        <v>M</v>
      </c>
      <c r="E33" s="103"/>
      <c r="F33" s="103"/>
      <c r="G33" s="103">
        <f ca="1">OGI!N36</f>
        <v>0</v>
      </c>
      <c r="H33" s="103">
        <f ca="1">OGI!O36</f>
        <v>0</v>
      </c>
      <c r="I33" s="103">
        <f t="shared" ca="1" si="11"/>
        <v>0</v>
      </c>
      <c r="J33" s="103"/>
      <c r="K33" s="103"/>
      <c r="L33" s="103">
        <f ca="1">MAT!N36</f>
        <v>15</v>
      </c>
      <c r="M33" s="103">
        <f ca="1">MAT!O36</f>
        <v>19</v>
      </c>
      <c r="N33" s="103">
        <f t="shared" ca="1" si="12"/>
        <v>34</v>
      </c>
      <c r="O33" s="103"/>
      <c r="P33" s="103"/>
      <c r="Q33" s="103">
        <f ca="1">PT!N36</f>
        <v>15</v>
      </c>
      <c r="R33" s="103">
        <f ca="1">PT!O36</f>
        <v>19</v>
      </c>
      <c r="S33" s="103">
        <f t="shared" ca="1" si="13"/>
        <v>34</v>
      </c>
      <c r="T33" s="103"/>
      <c r="U33" s="103"/>
      <c r="V33" s="103">
        <f ca="1">FIS!N36</f>
        <v>20</v>
      </c>
      <c r="W33" s="103">
        <f ca="1">FIS!O36</f>
        <v>20</v>
      </c>
      <c r="X33" s="103">
        <f t="shared" ca="1" si="14"/>
        <v>40</v>
      </c>
      <c r="Y33" s="103"/>
      <c r="Z33" s="103"/>
      <c r="AA33" s="103">
        <f ca="1">TREI!N36</f>
        <v>20</v>
      </c>
      <c r="AB33" s="103">
        <f ca="1">TREI!O36</f>
        <v>20</v>
      </c>
      <c r="AC33" s="103">
        <f t="shared" ca="1" si="15"/>
        <v>40</v>
      </c>
      <c r="AD33" s="103"/>
      <c r="AE33" s="103"/>
      <c r="AF33" s="103">
        <f ca="1">EMP!N36</f>
        <v>20</v>
      </c>
      <c r="AG33" s="103">
        <f ca="1">EMP!O36</f>
        <v>20</v>
      </c>
      <c r="AH33" s="103">
        <f t="shared" ca="1" si="16"/>
        <v>40</v>
      </c>
      <c r="AI33" s="103"/>
      <c r="AJ33" s="103"/>
      <c r="AK33" s="103">
        <f ca="1">TLP!N36</f>
        <v>20</v>
      </c>
      <c r="AL33" s="103">
        <f ca="1">TLP!O36</f>
        <v>20</v>
      </c>
      <c r="AM33" s="103">
        <f t="shared" ca="1" si="17"/>
        <v>40</v>
      </c>
      <c r="AN33" s="103"/>
      <c r="AO33" s="103"/>
      <c r="AP33" s="103">
        <f ca="1">SEAC!N36</f>
        <v>20</v>
      </c>
      <c r="AQ33" s="103">
        <f ca="1">SEAC!O36</f>
        <v>20</v>
      </c>
      <c r="AR33" s="103">
        <f t="shared" ca="1" si="18"/>
        <v>40</v>
      </c>
      <c r="AS33" s="103"/>
      <c r="AT33" s="103"/>
      <c r="AU33" s="103">
        <f ca="1">ING.TEC!N36</f>
        <v>20</v>
      </c>
      <c r="AV33" s="103">
        <f ca="1">ING.TEC!O36</f>
        <v>20</v>
      </c>
      <c r="AW33" s="103">
        <f t="shared" ca="1" si="19"/>
        <v>40</v>
      </c>
      <c r="AX33" s="102">
        <f t="shared" ca="1" si="0"/>
        <v>23</v>
      </c>
      <c r="AY33" s="191" t="str">
        <f t="shared" ca="1" si="20"/>
        <v>NÃO TRANSITA</v>
      </c>
      <c r="AZ33" s="191"/>
      <c r="BA33" s="191"/>
      <c r="BB33" s="253">
        <v>23</v>
      </c>
      <c r="BC33" s="29" t="str">
        <f t="shared" ca="1" si="1"/>
        <v>M</v>
      </c>
      <c r="BD33" s="30">
        <f t="shared" ca="1" si="2"/>
        <v>0</v>
      </c>
      <c r="BE33" s="30">
        <f t="shared" ca="1" si="3"/>
        <v>34</v>
      </c>
      <c r="BF33" s="30">
        <f t="shared" ca="1" si="4"/>
        <v>34</v>
      </c>
      <c r="BG33" s="30">
        <f t="shared" ca="1" si="5"/>
        <v>40</v>
      </c>
      <c r="BH33" s="30">
        <f t="shared" ca="1" si="6"/>
        <v>40</v>
      </c>
      <c r="BI33" s="30">
        <f t="shared" ca="1" si="21"/>
        <v>0</v>
      </c>
      <c r="BJ33" s="30">
        <f t="shared" ca="1" si="7"/>
        <v>40</v>
      </c>
      <c r="BK33" s="30">
        <f t="shared" ca="1" si="8"/>
        <v>40</v>
      </c>
      <c r="BL33" s="30">
        <f t="shared" ca="1" si="9"/>
        <v>40</v>
      </c>
      <c r="BM33" s="31">
        <f t="shared" ca="1" si="10"/>
        <v>2</v>
      </c>
    </row>
    <row r="34" spans="1:65" ht="18" customHeight="1" thickBot="1">
      <c r="A34" s="32">
        <v>24</v>
      </c>
      <c r="B34" s="25">
        <f ca="1">LISTA!B31</f>
        <v>71597</v>
      </c>
      <c r="C34" s="26" t="str">
        <f ca="1">LISTA!C31</f>
        <v>LUÍS DIONÍSIO MAVINGA MAMPUYA</v>
      </c>
      <c r="D34" s="27" t="str">
        <f ca="1">LISTA!D31</f>
        <v>M</v>
      </c>
      <c r="E34" s="103"/>
      <c r="F34" s="103"/>
      <c r="G34" s="103">
        <f ca="1">OGI!N37</f>
        <v>0</v>
      </c>
      <c r="H34" s="103">
        <f ca="1">OGI!O37</f>
        <v>0</v>
      </c>
      <c r="I34" s="103">
        <f t="shared" ca="1" si="11"/>
        <v>0</v>
      </c>
      <c r="J34" s="103"/>
      <c r="K34" s="103"/>
      <c r="L34" s="103">
        <f ca="1">MAT!N37</f>
        <v>15</v>
      </c>
      <c r="M34" s="103">
        <f ca="1">MAT!O37</f>
        <v>19</v>
      </c>
      <c r="N34" s="103">
        <f t="shared" ca="1" si="12"/>
        <v>34</v>
      </c>
      <c r="O34" s="103"/>
      <c r="P34" s="103"/>
      <c r="Q34" s="103">
        <f ca="1">PT!N37</f>
        <v>15</v>
      </c>
      <c r="R34" s="103">
        <f ca="1">PT!O37</f>
        <v>19</v>
      </c>
      <c r="S34" s="103">
        <f t="shared" ca="1" si="13"/>
        <v>34</v>
      </c>
      <c r="T34" s="103"/>
      <c r="U34" s="103"/>
      <c r="V34" s="103">
        <f ca="1">FIS!N37</f>
        <v>20</v>
      </c>
      <c r="W34" s="103">
        <f ca="1">FIS!O37</f>
        <v>20</v>
      </c>
      <c r="X34" s="103">
        <f t="shared" ca="1" si="14"/>
        <v>40</v>
      </c>
      <c r="Y34" s="103"/>
      <c r="Z34" s="103"/>
      <c r="AA34" s="103">
        <f ca="1">TREI!N37</f>
        <v>20</v>
      </c>
      <c r="AB34" s="103">
        <f ca="1">TREI!O37</f>
        <v>20</v>
      </c>
      <c r="AC34" s="103">
        <f t="shared" ca="1" si="15"/>
        <v>40</v>
      </c>
      <c r="AD34" s="103"/>
      <c r="AE34" s="103"/>
      <c r="AF34" s="103">
        <f ca="1">EMP!N37</f>
        <v>20</v>
      </c>
      <c r="AG34" s="103">
        <f ca="1">EMP!O37</f>
        <v>20</v>
      </c>
      <c r="AH34" s="103">
        <f t="shared" ca="1" si="16"/>
        <v>40</v>
      </c>
      <c r="AI34" s="103"/>
      <c r="AJ34" s="103"/>
      <c r="AK34" s="103">
        <f ca="1">TLP!N37</f>
        <v>20</v>
      </c>
      <c r="AL34" s="103">
        <f ca="1">TLP!O37</f>
        <v>20</v>
      </c>
      <c r="AM34" s="103">
        <f t="shared" ca="1" si="17"/>
        <v>40</v>
      </c>
      <c r="AN34" s="103"/>
      <c r="AO34" s="103"/>
      <c r="AP34" s="103">
        <f ca="1">SEAC!N37</f>
        <v>20</v>
      </c>
      <c r="AQ34" s="103">
        <f ca="1">SEAC!O37</f>
        <v>20</v>
      </c>
      <c r="AR34" s="103">
        <f t="shared" ca="1" si="18"/>
        <v>40</v>
      </c>
      <c r="AS34" s="103"/>
      <c r="AT34" s="103"/>
      <c r="AU34" s="103">
        <f ca="1">ING.TEC!N37</f>
        <v>20</v>
      </c>
      <c r="AV34" s="103">
        <f ca="1">ING.TEC!O37</f>
        <v>20</v>
      </c>
      <c r="AW34" s="103">
        <f t="shared" ca="1" si="19"/>
        <v>40</v>
      </c>
      <c r="AX34" s="102">
        <f t="shared" ca="1" si="0"/>
        <v>24</v>
      </c>
      <c r="AY34" s="191" t="str">
        <f t="shared" ca="1" si="20"/>
        <v>NÃO TRANSITA</v>
      </c>
      <c r="AZ34" s="191"/>
      <c r="BA34" s="191"/>
      <c r="BB34" s="253">
        <v>24</v>
      </c>
      <c r="BC34" s="29" t="str">
        <f t="shared" ca="1" si="1"/>
        <v>M</v>
      </c>
      <c r="BD34" s="30">
        <f t="shared" ca="1" si="2"/>
        <v>0</v>
      </c>
      <c r="BE34" s="30">
        <f t="shared" ca="1" si="3"/>
        <v>34</v>
      </c>
      <c r="BF34" s="30">
        <f t="shared" ca="1" si="4"/>
        <v>34</v>
      </c>
      <c r="BG34" s="30">
        <f t="shared" ca="1" si="5"/>
        <v>40</v>
      </c>
      <c r="BH34" s="30">
        <f t="shared" ca="1" si="6"/>
        <v>40</v>
      </c>
      <c r="BI34" s="30">
        <f t="shared" ca="1" si="21"/>
        <v>0</v>
      </c>
      <c r="BJ34" s="30">
        <f t="shared" ca="1" si="7"/>
        <v>40</v>
      </c>
      <c r="BK34" s="30">
        <f t="shared" ca="1" si="8"/>
        <v>40</v>
      </c>
      <c r="BL34" s="30">
        <f t="shared" ca="1" si="9"/>
        <v>40</v>
      </c>
      <c r="BM34" s="31">
        <f t="shared" ca="1" si="10"/>
        <v>2</v>
      </c>
    </row>
    <row r="35" spans="1:65" ht="18" customHeight="1" thickBot="1">
      <c r="A35" s="32">
        <v>25</v>
      </c>
      <c r="B35" s="25">
        <f ca="1">LISTA!B32</f>
        <v>72918</v>
      </c>
      <c r="C35" s="26" t="str">
        <f ca="1">LISTA!C32</f>
        <v>MARIO CAMUNDONGO NANBALO</v>
      </c>
      <c r="D35" s="27" t="str">
        <f ca="1">LISTA!D32</f>
        <v>M</v>
      </c>
      <c r="E35" s="103"/>
      <c r="F35" s="103"/>
      <c r="G35" s="103">
        <f ca="1">OGI!N38</f>
        <v>0</v>
      </c>
      <c r="H35" s="103">
        <f ca="1">OGI!O38</f>
        <v>0</v>
      </c>
      <c r="I35" s="103">
        <f t="shared" ca="1" si="11"/>
        <v>0</v>
      </c>
      <c r="J35" s="103"/>
      <c r="K35" s="103"/>
      <c r="L35" s="103">
        <f ca="1">MAT!N38</f>
        <v>15</v>
      </c>
      <c r="M35" s="103">
        <f ca="1">MAT!O38</f>
        <v>19</v>
      </c>
      <c r="N35" s="103">
        <f t="shared" ca="1" si="12"/>
        <v>34</v>
      </c>
      <c r="O35" s="103"/>
      <c r="P35" s="103"/>
      <c r="Q35" s="103">
        <f ca="1">PT!N38</f>
        <v>15</v>
      </c>
      <c r="R35" s="103">
        <f ca="1">PT!O38</f>
        <v>19</v>
      </c>
      <c r="S35" s="103">
        <f t="shared" ca="1" si="13"/>
        <v>34</v>
      </c>
      <c r="T35" s="103"/>
      <c r="U35" s="103"/>
      <c r="V35" s="103">
        <f ca="1">FIS!N38</f>
        <v>20</v>
      </c>
      <c r="W35" s="103">
        <f ca="1">FIS!O38</f>
        <v>20</v>
      </c>
      <c r="X35" s="103">
        <f t="shared" ca="1" si="14"/>
        <v>40</v>
      </c>
      <c r="Y35" s="103"/>
      <c r="Z35" s="103"/>
      <c r="AA35" s="103">
        <f ca="1">TREI!N38</f>
        <v>20</v>
      </c>
      <c r="AB35" s="103">
        <f ca="1">TREI!O38</f>
        <v>20</v>
      </c>
      <c r="AC35" s="103">
        <f t="shared" ca="1" si="15"/>
        <v>40</v>
      </c>
      <c r="AD35" s="103"/>
      <c r="AE35" s="103"/>
      <c r="AF35" s="103">
        <f ca="1">EMP!N38</f>
        <v>20</v>
      </c>
      <c r="AG35" s="103">
        <f ca="1">EMP!O38</f>
        <v>20</v>
      </c>
      <c r="AH35" s="103">
        <f t="shared" ca="1" si="16"/>
        <v>40</v>
      </c>
      <c r="AI35" s="103"/>
      <c r="AJ35" s="103"/>
      <c r="AK35" s="103">
        <f ca="1">TLP!N38</f>
        <v>20</v>
      </c>
      <c r="AL35" s="103">
        <f ca="1">TLP!O38</f>
        <v>20</v>
      </c>
      <c r="AM35" s="103">
        <f t="shared" ca="1" si="17"/>
        <v>40</v>
      </c>
      <c r="AN35" s="103"/>
      <c r="AO35" s="103"/>
      <c r="AP35" s="103">
        <f ca="1">SEAC!N38</f>
        <v>20</v>
      </c>
      <c r="AQ35" s="103">
        <f ca="1">SEAC!O38</f>
        <v>20</v>
      </c>
      <c r="AR35" s="103">
        <f t="shared" ca="1" si="18"/>
        <v>40</v>
      </c>
      <c r="AS35" s="103"/>
      <c r="AT35" s="103"/>
      <c r="AU35" s="103">
        <f ca="1">ING.TEC!N38</f>
        <v>20</v>
      </c>
      <c r="AV35" s="103">
        <f ca="1">ING.TEC!O38</f>
        <v>20</v>
      </c>
      <c r="AW35" s="103">
        <f t="shared" ca="1" si="19"/>
        <v>40</v>
      </c>
      <c r="AX35" s="102">
        <f t="shared" ca="1" si="0"/>
        <v>25</v>
      </c>
      <c r="AY35" s="191" t="str">
        <f t="shared" ca="1" si="20"/>
        <v>NÃO TRANSITA</v>
      </c>
      <c r="AZ35" s="191"/>
      <c r="BA35" s="191"/>
      <c r="BB35" s="253">
        <v>25</v>
      </c>
      <c r="BC35" s="29" t="str">
        <f t="shared" ca="1" si="1"/>
        <v>M</v>
      </c>
      <c r="BD35" s="30">
        <f t="shared" ca="1" si="2"/>
        <v>0</v>
      </c>
      <c r="BE35" s="30">
        <f t="shared" ca="1" si="3"/>
        <v>34</v>
      </c>
      <c r="BF35" s="30">
        <f t="shared" ca="1" si="4"/>
        <v>34</v>
      </c>
      <c r="BG35" s="30">
        <f t="shared" ca="1" si="5"/>
        <v>40</v>
      </c>
      <c r="BH35" s="30">
        <f t="shared" ca="1" si="6"/>
        <v>40</v>
      </c>
      <c r="BI35" s="30">
        <f t="shared" ca="1" si="21"/>
        <v>0</v>
      </c>
      <c r="BJ35" s="30">
        <f t="shared" ca="1" si="7"/>
        <v>40</v>
      </c>
      <c r="BK35" s="30">
        <f t="shared" ca="1" si="8"/>
        <v>40</v>
      </c>
      <c r="BL35" s="30">
        <f t="shared" ca="1" si="9"/>
        <v>40</v>
      </c>
      <c r="BM35" s="31">
        <f t="shared" ca="1" si="10"/>
        <v>2</v>
      </c>
    </row>
    <row r="36" spans="1:65" ht="18" customHeight="1" thickBot="1">
      <c r="A36" s="32">
        <v>26</v>
      </c>
      <c r="B36" s="25">
        <f ca="1">LISTA!B33</f>
        <v>71603</v>
      </c>
      <c r="C36" s="26" t="str">
        <f ca="1">LISTA!C33</f>
        <v>MOISÉS MENDONÇA DOMINGOS</v>
      </c>
      <c r="D36" s="27" t="str">
        <f ca="1">LISTA!D33</f>
        <v>M</v>
      </c>
      <c r="E36" s="103"/>
      <c r="F36" s="103"/>
      <c r="G36" s="103">
        <f ca="1">OGI!N39</f>
        <v>0</v>
      </c>
      <c r="H36" s="103">
        <f ca="1">OGI!O39</f>
        <v>0</v>
      </c>
      <c r="I36" s="103">
        <f t="shared" ca="1" si="11"/>
        <v>0</v>
      </c>
      <c r="J36" s="103"/>
      <c r="K36" s="103"/>
      <c r="L36" s="103">
        <f ca="1">MAT!N39</f>
        <v>15</v>
      </c>
      <c r="M36" s="103">
        <f ca="1">MAT!O39</f>
        <v>19</v>
      </c>
      <c r="N36" s="103">
        <f t="shared" ca="1" si="12"/>
        <v>34</v>
      </c>
      <c r="O36" s="103"/>
      <c r="P36" s="103"/>
      <c r="Q36" s="103">
        <f ca="1">PT!N39</f>
        <v>15</v>
      </c>
      <c r="R36" s="103">
        <f ca="1">PT!O39</f>
        <v>19</v>
      </c>
      <c r="S36" s="103">
        <f t="shared" ca="1" si="13"/>
        <v>34</v>
      </c>
      <c r="T36" s="103"/>
      <c r="U36" s="103"/>
      <c r="V36" s="103">
        <f ca="1">FIS!N39</f>
        <v>20</v>
      </c>
      <c r="W36" s="103">
        <f ca="1">FIS!O39</f>
        <v>20</v>
      </c>
      <c r="X36" s="103">
        <f t="shared" ca="1" si="14"/>
        <v>40</v>
      </c>
      <c r="Y36" s="103"/>
      <c r="Z36" s="103"/>
      <c r="AA36" s="103">
        <f ca="1">TREI!N39</f>
        <v>20</v>
      </c>
      <c r="AB36" s="103">
        <f ca="1">TREI!O39</f>
        <v>20</v>
      </c>
      <c r="AC36" s="103">
        <f t="shared" ca="1" si="15"/>
        <v>40</v>
      </c>
      <c r="AD36" s="103"/>
      <c r="AE36" s="103"/>
      <c r="AF36" s="103">
        <f ca="1">EMP!N39</f>
        <v>20</v>
      </c>
      <c r="AG36" s="103">
        <f ca="1">EMP!O39</f>
        <v>20</v>
      </c>
      <c r="AH36" s="103">
        <f t="shared" ca="1" si="16"/>
        <v>40</v>
      </c>
      <c r="AI36" s="103"/>
      <c r="AJ36" s="103"/>
      <c r="AK36" s="103">
        <f ca="1">TLP!N39</f>
        <v>20</v>
      </c>
      <c r="AL36" s="103">
        <f ca="1">TLP!O39</f>
        <v>20</v>
      </c>
      <c r="AM36" s="103">
        <f t="shared" ca="1" si="17"/>
        <v>40</v>
      </c>
      <c r="AN36" s="103"/>
      <c r="AO36" s="103"/>
      <c r="AP36" s="103">
        <f ca="1">SEAC!N39</f>
        <v>20</v>
      </c>
      <c r="AQ36" s="103">
        <f ca="1">SEAC!O39</f>
        <v>20</v>
      </c>
      <c r="AR36" s="103">
        <f t="shared" ca="1" si="18"/>
        <v>40</v>
      </c>
      <c r="AS36" s="103"/>
      <c r="AT36" s="103"/>
      <c r="AU36" s="103">
        <f ca="1">ING.TEC!N39</f>
        <v>20</v>
      </c>
      <c r="AV36" s="103">
        <f ca="1">ING.TEC!O39</f>
        <v>20</v>
      </c>
      <c r="AW36" s="103">
        <f t="shared" ca="1" si="19"/>
        <v>40</v>
      </c>
      <c r="AX36" s="102">
        <f t="shared" ca="1" si="0"/>
        <v>26</v>
      </c>
      <c r="AY36" s="191" t="str">
        <f t="shared" ca="1" si="20"/>
        <v>NÃO TRANSITA</v>
      </c>
      <c r="AZ36" s="191"/>
      <c r="BA36" s="191"/>
      <c r="BB36" s="253">
        <v>26</v>
      </c>
      <c r="BC36" s="29" t="str">
        <f t="shared" ca="1" si="1"/>
        <v>M</v>
      </c>
      <c r="BD36" s="30">
        <f t="shared" ca="1" si="2"/>
        <v>0</v>
      </c>
      <c r="BE36" s="30">
        <f t="shared" ca="1" si="3"/>
        <v>34</v>
      </c>
      <c r="BF36" s="30">
        <f t="shared" ca="1" si="4"/>
        <v>34</v>
      </c>
      <c r="BG36" s="30">
        <f t="shared" ca="1" si="5"/>
        <v>40</v>
      </c>
      <c r="BH36" s="30">
        <f t="shared" ca="1" si="6"/>
        <v>40</v>
      </c>
      <c r="BI36" s="30">
        <f t="shared" ca="1" si="21"/>
        <v>0</v>
      </c>
      <c r="BJ36" s="30">
        <f t="shared" ca="1" si="7"/>
        <v>40</v>
      </c>
      <c r="BK36" s="30">
        <f t="shared" ca="1" si="8"/>
        <v>40</v>
      </c>
      <c r="BL36" s="30">
        <f t="shared" ca="1" si="9"/>
        <v>40</v>
      </c>
      <c r="BM36" s="31">
        <f t="shared" ca="1" si="10"/>
        <v>2</v>
      </c>
    </row>
    <row r="37" spans="1:65" ht="18" customHeight="1" thickBot="1">
      <c r="A37" s="32">
        <v>27</v>
      </c>
      <c r="B37" s="25">
        <f ca="1">LISTA!B34</f>
        <v>71604</v>
      </c>
      <c r="C37" s="26" t="str">
        <f ca="1">LISTA!C34</f>
        <v>NAZARETO DE FÁTIMA BENGUE INGLÊS</v>
      </c>
      <c r="D37" s="27" t="str">
        <f ca="1">LISTA!D34</f>
        <v>M</v>
      </c>
      <c r="E37" s="103"/>
      <c r="F37" s="103"/>
      <c r="G37" s="103">
        <f ca="1">OGI!N40</f>
        <v>0</v>
      </c>
      <c r="H37" s="103">
        <f ca="1">OGI!O40</f>
        <v>0</v>
      </c>
      <c r="I37" s="103">
        <f t="shared" ca="1" si="11"/>
        <v>0</v>
      </c>
      <c r="J37" s="103"/>
      <c r="K37" s="103"/>
      <c r="L37" s="103">
        <f ca="1">MAT!N40</f>
        <v>15</v>
      </c>
      <c r="M37" s="103">
        <f ca="1">MAT!O40</f>
        <v>19</v>
      </c>
      <c r="N37" s="103">
        <f t="shared" ca="1" si="12"/>
        <v>34</v>
      </c>
      <c r="O37" s="103"/>
      <c r="P37" s="103"/>
      <c r="Q37" s="103">
        <f ca="1">PT!N40</f>
        <v>15</v>
      </c>
      <c r="R37" s="103">
        <f ca="1">PT!O40</f>
        <v>19</v>
      </c>
      <c r="S37" s="103">
        <f t="shared" ca="1" si="13"/>
        <v>34</v>
      </c>
      <c r="T37" s="103"/>
      <c r="U37" s="103"/>
      <c r="V37" s="103">
        <f ca="1">FIS!N40</f>
        <v>20</v>
      </c>
      <c r="W37" s="103">
        <f ca="1">FIS!O40</f>
        <v>20</v>
      </c>
      <c r="X37" s="103">
        <f t="shared" ca="1" si="14"/>
        <v>40</v>
      </c>
      <c r="Y37" s="103"/>
      <c r="Z37" s="103"/>
      <c r="AA37" s="103">
        <f ca="1">TREI!N40</f>
        <v>20</v>
      </c>
      <c r="AB37" s="103">
        <f ca="1">TREI!O40</f>
        <v>20</v>
      </c>
      <c r="AC37" s="103">
        <f t="shared" ca="1" si="15"/>
        <v>40</v>
      </c>
      <c r="AD37" s="103"/>
      <c r="AE37" s="103"/>
      <c r="AF37" s="103">
        <f ca="1">EMP!N40</f>
        <v>20</v>
      </c>
      <c r="AG37" s="103">
        <f ca="1">EMP!O40</f>
        <v>20</v>
      </c>
      <c r="AH37" s="103">
        <f t="shared" ca="1" si="16"/>
        <v>40</v>
      </c>
      <c r="AI37" s="103"/>
      <c r="AJ37" s="103"/>
      <c r="AK37" s="103">
        <f ca="1">TLP!N40</f>
        <v>20</v>
      </c>
      <c r="AL37" s="103">
        <f ca="1">TLP!O40</f>
        <v>20</v>
      </c>
      <c r="AM37" s="103">
        <f t="shared" ca="1" si="17"/>
        <v>40</v>
      </c>
      <c r="AN37" s="103"/>
      <c r="AO37" s="103"/>
      <c r="AP37" s="103">
        <f ca="1">SEAC!N40</f>
        <v>20</v>
      </c>
      <c r="AQ37" s="103">
        <f ca="1">SEAC!O40</f>
        <v>20</v>
      </c>
      <c r="AR37" s="103">
        <f t="shared" ca="1" si="18"/>
        <v>40</v>
      </c>
      <c r="AS37" s="103"/>
      <c r="AT37" s="103"/>
      <c r="AU37" s="103">
        <f ca="1">ING.TEC!N40</f>
        <v>20</v>
      </c>
      <c r="AV37" s="103">
        <f ca="1">ING.TEC!O40</f>
        <v>20</v>
      </c>
      <c r="AW37" s="103">
        <f t="shared" ca="1" si="19"/>
        <v>40</v>
      </c>
      <c r="AX37" s="102">
        <f t="shared" ca="1" si="0"/>
        <v>27</v>
      </c>
      <c r="AY37" s="191" t="str">
        <f t="shared" ca="1" si="20"/>
        <v>NÃO TRANSITA</v>
      </c>
      <c r="AZ37" s="191"/>
      <c r="BA37" s="191"/>
      <c r="BB37" s="253">
        <v>27</v>
      </c>
      <c r="BC37" s="29" t="str">
        <f t="shared" ca="1" si="1"/>
        <v>M</v>
      </c>
      <c r="BD37" s="30">
        <f t="shared" ca="1" si="2"/>
        <v>0</v>
      </c>
      <c r="BE37" s="30">
        <f t="shared" ca="1" si="3"/>
        <v>34</v>
      </c>
      <c r="BF37" s="30">
        <f t="shared" ca="1" si="4"/>
        <v>34</v>
      </c>
      <c r="BG37" s="30">
        <f t="shared" ca="1" si="5"/>
        <v>40</v>
      </c>
      <c r="BH37" s="30">
        <f t="shared" ca="1" si="6"/>
        <v>40</v>
      </c>
      <c r="BI37" s="30">
        <f t="shared" ca="1" si="21"/>
        <v>0</v>
      </c>
      <c r="BJ37" s="30">
        <f t="shared" ca="1" si="7"/>
        <v>40</v>
      </c>
      <c r="BK37" s="30">
        <f t="shared" ca="1" si="8"/>
        <v>40</v>
      </c>
      <c r="BL37" s="30">
        <f t="shared" ca="1" si="9"/>
        <v>40</v>
      </c>
      <c r="BM37" s="31">
        <f t="shared" ca="1" si="10"/>
        <v>2</v>
      </c>
    </row>
    <row r="38" spans="1:65" ht="18" customHeight="1" thickBot="1">
      <c r="A38" s="32">
        <v>28</v>
      </c>
      <c r="B38" s="25">
        <f ca="1">LISTA!B35</f>
        <v>71665</v>
      </c>
      <c r="C38" s="26" t="str">
        <f ca="1">LISTA!C35</f>
        <v>ONÊSIMO MENDONÇA COELHO</v>
      </c>
      <c r="D38" s="27" t="str">
        <f ca="1">LISTA!D35</f>
        <v>M</v>
      </c>
      <c r="E38" s="103"/>
      <c r="F38" s="103"/>
      <c r="G38" s="103">
        <f ca="1">OGI!N41</f>
        <v>0</v>
      </c>
      <c r="H38" s="103">
        <f ca="1">OGI!O41</f>
        <v>0</v>
      </c>
      <c r="I38" s="103">
        <f t="shared" ca="1" si="11"/>
        <v>0</v>
      </c>
      <c r="J38" s="103"/>
      <c r="K38" s="103"/>
      <c r="L38" s="103">
        <f ca="1">MAT!N41</f>
        <v>15</v>
      </c>
      <c r="M38" s="103">
        <f ca="1">MAT!O41</f>
        <v>19</v>
      </c>
      <c r="N38" s="103">
        <f t="shared" ca="1" si="12"/>
        <v>34</v>
      </c>
      <c r="O38" s="103"/>
      <c r="P38" s="103"/>
      <c r="Q38" s="103">
        <f ca="1">PT!N41</f>
        <v>15</v>
      </c>
      <c r="R38" s="103">
        <f ca="1">PT!O41</f>
        <v>19</v>
      </c>
      <c r="S38" s="103">
        <f t="shared" ca="1" si="13"/>
        <v>34</v>
      </c>
      <c r="T38" s="103"/>
      <c r="U38" s="103"/>
      <c r="V38" s="103">
        <f ca="1">FIS!N41</f>
        <v>20</v>
      </c>
      <c r="W38" s="103">
        <f ca="1">FIS!O41</f>
        <v>20</v>
      </c>
      <c r="X38" s="103">
        <f t="shared" ca="1" si="14"/>
        <v>40</v>
      </c>
      <c r="Y38" s="103"/>
      <c r="Z38" s="103"/>
      <c r="AA38" s="103">
        <f ca="1">TREI!N41</f>
        <v>20</v>
      </c>
      <c r="AB38" s="103">
        <f ca="1">TREI!O41</f>
        <v>20</v>
      </c>
      <c r="AC38" s="103">
        <f t="shared" ca="1" si="15"/>
        <v>40</v>
      </c>
      <c r="AD38" s="103"/>
      <c r="AE38" s="103"/>
      <c r="AF38" s="103">
        <f ca="1">EMP!N41</f>
        <v>20</v>
      </c>
      <c r="AG38" s="103">
        <f ca="1">EMP!O41</f>
        <v>20</v>
      </c>
      <c r="AH38" s="103">
        <f t="shared" ca="1" si="16"/>
        <v>40</v>
      </c>
      <c r="AI38" s="103"/>
      <c r="AJ38" s="103"/>
      <c r="AK38" s="103">
        <f ca="1">TLP!N41</f>
        <v>20</v>
      </c>
      <c r="AL38" s="103">
        <f ca="1">TLP!O41</f>
        <v>20</v>
      </c>
      <c r="AM38" s="103">
        <f t="shared" ca="1" si="17"/>
        <v>40</v>
      </c>
      <c r="AN38" s="103"/>
      <c r="AO38" s="103"/>
      <c r="AP38" s="103">
        <f ca="1">SEAC!N41</f>
        <v>20</v>
      </c>
      <c r="AQ38" s="103">
        <f ca="1">SEAC!O41</f>
        <v>20</v>
      </c>
      <c r="AR38" s="103">
        <f t="shared" ca="1" si="18"/>
        <v>40</v>
      </c>
      <c r="AS38" s="103"/>
      <c r="AT38" s="103"/>
      <c r="AU38" s="103">
        <f ca="1">ING.TEC!N41</f>
        <v>20</v>
      </c>
      <c r="AV38" s="103">
        <f ca="1">ING.TEC!O41</f>
        <v>20</v>
      </c>
      <c r="AW38" s="103">
        <f t="shared" ca="1" si="19"/>
        <v>40</v>
      </c>
      <c r="AX38" s="102">
        <f t="shared" ca="1" si="0"/>
        <v>28</v>
      </c>
      <c r="AY38" s="191" t="str">
        <f t="shared" ca="1" si="20"/>
        <v>NÃO TRANSITA</v>
      </c>
      <c r="AZ38" s="191"/>
      <c r="BA38" s="191"/>
      <c r="BB38" s="253">
        <v>28</v>
      </c>
      <c r="BC38" s="29" t="str">
        <f t="shared" ca="1" si="1"/>
        <v>M</v>
      </c>
      <c r="BD38" s="30">
        <f t="shared" ca="1" si="2"/>
        <v>0</v>
      </c>
      <c r="BE38" s="30">
        <f t="shared" ca="1" si="3"/>
        <v>34</v>
      </c>
      <c r="BF38" s="30">
        <f t="shared" ca="1" si="4"/>
        <v>34</v>
      </c>
      <c r="BG38" s="30">
        <f t="shared" ca="1" si="5"/>
        <v>40</v>
      </c>
      <c r="BH38" s="30">
        <f t="shared" ca="1" si="6"/>
        <v>40</v>
      </c>
      <c r="BI38" s="30">
        <f t="shared" ca="1" si="21"/>
        <v>0</v>
      </c>
      <c r="BJ38" s="30">
        <f t="shared" ca="1" si="7"/>
        <v>40</v>
      </c>
      <c r="BK38" s="30">
        <f t="shared" ca="1" si="8"/>
        <v>40</v>
      </c>
      <c r="BL38" s="30">
        <f t="shared" ca="1" si="9"/>
        <v>40</v>
      </c>
      <c r="BM38" s="31">
        <f t="shared" ca="1" si="10"/>
        <v>2</v>
      </c>
    </row>
    <row r="39" spans="1:65" ht="18" customHeight="1" thickBot="1">
      <c r="A39" s="32">
        <v>29</v>
      </c>
      <c r="B39" s="25">
        <f ca="1">LISTA!B36</f>
        <v>71611</v>
      </c>
      <c r="C39" s="26" t="str">
        <f ca="1">LISTA!C36</f>
        <v>PAULO ALFREDO XAVIER KOMBO</v>
      </c>
      <c r="D39" s="27" t="str">
        <f ca="1">LISTA!D36</f>
        <v>M</v>
      </c>
      <c r="E39" s="103"/>
      <c r="F39" s="103"/>
      <c r="G39" s="103">
        <f ca="1">OGI!N42</f>
        <v>0</v>
      </c>
      <c r="H39" s="103">
        <f ca="1">OGI!O42</f>
        <v>0</v>
      </c>
      <c r="I39" s="103">
        <f t="shared" ca="1" si="11"/>
        <v>0</v>
      </c>
      <c r="J39" s="103"/>
      <c r="K39" s="103"/>
      <c r="L39" s="103">
        <f ca="1">MAT!N42</f>
        <v>15</v>
      </c>
      <c r="M39" s="103">
        <f ca="1">MAT!O42</f>
        <v>19</v>
      </c>
      <c r="N39" s="103">
        <f t="shared" ca="1" si="12"/>
        <v>34</v>
      </c>
      <c r="O39" s="103"/>
      <c r="P39" s="103"/>
      <c r="Q39" s="103">
        <f ca="1">PT!N42</f>
        <v>15</v>
      </c>
      <c r="R39" s="103">
        <f ca="1">PT!O42</f>
        <v>19</v>
      </c>
      <c r="S39" s="103">
        <f t="shared" ca="1" si="13"/>
        <v>34</v>
      </c>
      <c r="T39" s="103"/>
      <c r="U39" s="103"/>
      <c r="V39" s="103">
        <f ca="1">FIS!N42</f>
        <v>20</v>
      </c>
      <c r="W39" s="103">
        <f ca="1">FIS!O42</f>
        <v>20</v>
      </c>
      <c r="X39" s="103">
        <f t="shared" ca="1" si="14"/>
        <v>40</v>
      </c>
      <c r="Y39" s="103"/>
      <c r="Z39" s="103"/>
      <c r="AA39" s="103">
        <f ca="1">TREI!N42</f>
        <v>20</v>
      </c>
      <c r="AB39" s="103">
        <f ca="1">TREI!O42</f>
        <v>20</v>
      </c>
      <c r="AC39" s="103">
        <f t="shared" ca="1" si="15"/>
        <v>40</v>
      </c>
      <c r="AD39" s="103"/>
      <c r="AE39" s="103"/>
      <c r="AF39" s="103">
        <f ca="1">EMP!N42</f>
        <v>20</v>
      </c>
      <c r="AG39" s="103">
        <f ca="1">EMP!O42</f>
        <v>20</v>
      </c>
      <c r="AH39" s="103">
        <f t="shared" ca="1" si="16"/>
        <v>40</v>
      </c>
      <c r="AI39" s="103"/>
      <c r="AJ39" s="103"/>
      <c r="AK39" s="103">
        <f ca="1">TLP!N42</f>
        <v>20</v>
      </c>
      <c r="AL39" s="103">
        <f ca="1">TLP!O42</f>
        <v>20</v>
      </c>
      <c r="AM39" s="103">
        <f t="shared" ca="1" si="17"/>
        <v>40</v>
      </c>
      <c r="AN39" s="103"/>
      <c r="AO39" s="103"/>
      <c r="AP39" s="103">
        <f ca="1">SEAC!N42</f>
        <v>20</v>
      </c>
      <c r="AQ39" s="103">
        <f ca="1">SEAC!O42</f>
        <v>20</v>
      </c>
      <c r="AR39" s="103">
        <f t="shared" ca="1" si="18"/>
        <v>40</v>
      </c>
      <c r="AS39" s="103"/>
      <c r="AT39" s="103"/>
      <c r="AU39" s="103">
        <f ca="1">ING.TEC!N42</f>
        <v>20</v>
      </c>
      <c r="AV39" s="103">
        <f ca="1">ING.TEC!O42</f>
        <v>20</v>
      </c>
      <c r="AW39" s="103">
        <f t="shared" ca="1" si="19"/>
        <v>40</v>
      </c>
      <c r="AX39" s="102">
        <f t="shared" ca="1" si="0"/>
        <v>29</v>
      </c>
      <c r="AY39" s="191" t="str">
        <f t="shared" ca="1" si="20"/>
        <v>NÃO TRANSITA</v>
      </c>
      <c r="AZ39" s="191"/>
      <c r="BA39" s="191"/>
      <c r="BB39" s="253">
        <v>29</v>
      </c>
      <c r="BC39" s="29" t="str">
        <f t="shared" ca="1" si="1"/>
        <v>M</v>
      </c>
      <c r="BD39" s="30">
        <f t="shared" ca="1" si="2"/>
        <v>0</v>
      </c>
      <c r="BE39" s="30">
        <f t="shared" ca="1" si="3"/>
        <v>34</v>
      </c>
      <c r="BF39" s="30">
        <f t="shared" ca="1" si="4"/>
        <v>34</v>
      </c>
      <c r="BG39" s="30">
        <f t="shared" ca="1" si="5"/>
        <v>40</v>
      </c>
      <c r="BH39" s="30">
        <f t="shared" ca="1" si="6"/>
        <v>40</v>
      </c>
      <c r="BI39" s="30">
        <f t="shared" ca="1" si="21"/>
        <v>0</v>
      </c>
      <c r="BJ39" s="30">
        <f t="shared" ca="1" si="7"/>
        <v>40</v>
      </c>
      <c r="BK39" s="30">
        <f t="shared" ca="1" si="8"/>
        <v>40</v>
      </c>
      <c r="BL39" s="30">
        <f t="shared" ca="1" si="9"/>
        <v>40</v>
      </c>
      <c r="BM39" s="31">
        <f t="shared" ca="1" si="10"/>
        <v>2</v>
      </c>
    </row>
    <row r="40" spans="1:65" ht="18" customHeight="1" thickBot="1">
      <c r="A40" s="32">
        <v>30</v>
      </c>
      <c r="B40" s="25">
        <f ca="1">LISTA!B37</f>
        <v>71612</v>
      </c>
      <c r="C40" s="26" t="str">
        <f ca="1">LISTA!C37</f>
        <v>ROSA SARA CABRAL VUMBA</v>
      </c>
      <c r="D40" s="27" t="str">
        <f ca="1">LISTA!D37</f>
        <v>F</v>
      </c>
      <c r="E40" s="103"/>
      <c r="F40" s="103"/>
      <c r="G40" s="103">
        <f ca="1">OGI!N43</f>
        <v>0</v>
      </c>
      <c r="H40" s="103">
        <f ca="1">OGI!O43</f>
        <v>0</v>
      </c>
      <c r="I40" s="103">
        <f t="shared" ca="1" si="11"/>
        <v>0</v>
      </c>
      <c r="J40" s="103"/>
      <c r="K40" s="103"/>
      <c r="L40" s="103">
        <f ca="1">MAT!N43</f>
        <v>15</v>
      </c>
      <c r="M40" s="103">
        <f ca="1">MAT!O43</f>
        <v>19</v>
      </c>
      <c r="N40" s="103">
        <f t="shared" ca="1" si="12"/>
        <v>34</v>
      </c>
      <c r="O40" s="103"/>
      <c r="P40" s="103"/>
      <c r="Q40" s="103">
        <f ca="1">PT!N43</f>
        <v>15</v>
      </c>
      <c r="R40" s="103">
        <f ca="1">PT!O43</f>
        <v>19</v>
      </c>
      <c r="S40" s="103">
        <f t="shared" ca="1" si="13"/>
        <v>34</v>
      </c>
      <c r="T40" s="103"/>
      <c r="U40" s="103"/>
      <c r="V40" s="103">
        <f ca="1">FIS!N43</f>
        <v>20</v>
      </c>
      <c r="W40" s="103">
        <f ca="1">FIS!O43</f>
        <v>20</v>
      </c>
      <c r="X40" s="103">
        <f t="shared" ca="1" si="14"/>
        <v>40</v>
      </c>
      <c r="Y40" s="103"/>
      <c r="Z40" s="103"/>
      <c r="AA40" s="103">
        <f ca="1">TREI!N43</f>
        <v>20</v>
      </c>
      <c r="AB40" s="103">
        <f ca="1">TREI!O43</f>
        <v>20</v>
      </c>
      <c r="AC40" s="103">
        <f t="shared" ca="1" si="15"/>
        <v>40</v>
      </c>
      <c r="AD40" s="103"/>
      <c r="AE40" s="103"/>
      <c r="AF40" s="103">
        <f ca="1">EMP!N43</f>
        <v>20</v>
      </c>
      <c r="AG40" s="103">
        <f ca="1">EMP!O43</f>
        <v>20</v>
      </c>
      <c r="AH40" s="103">
        <f t="shared" ca="1" si="16"/>
        <v>40</v>
      </c>
      <c r="AI40" s="103"/>
      <c r="AJ40" s="103"/>
      <c r="AK40" s="103">
        <f ca="1">TLP!N43</f>
        <v>20</v>
      </c>
      <c r="AL40" s="103">
        <f ca="1">TLP!O43</f>
        <v>20</v>
      </c>
      <c r="AM40" s="103">
        <f t="shared" ca="1" si="17"/>
        <v>40</v>
      </c>
      <c r="AN40" s="103"/>
      <c r="AO40" s="103"/>
      <c r="AP40" s="103">
        <f ca="1">SEAC!N43</f>
        <v>20</v>
      </c>
      <c r="AQ40" s="103">
        <f ca="1">SEAC!O43</f>
        <v>20</v>
      </c>
      <c r="AR40" s="103">
        <f t="shared" ca="1" si="18"/>
        <v>40</v>
      </c>
      <c r="AS40" s="103"/>
      <c r="AT40" s="103"/>
      <c r="AU40" s="103">
        <f ca="1">ING.TEC!N43</f>
        <v>20</v>
      </c>
      <c r="AV40" s="103">
        <f ca="1">ING.TEC!O43</f>
        <v>20</v>
      </c>
      <c r="AW40" s="103">
        <f t="shared" ca="1" si="19"/>
        <v>40</v>
      </c>
      <c r="AX40" s="102">
        <f t="shared" ca="1" si="0"/>
        <v>30</v>
      </c>
      <c r="AY40" s="191" t="str">
        <f t="shared" ca="1" si="20"/>
        <v>NÃO TRANSITA</v>
      </c>
      <c r="AZ40" s="191"/>
      <c r="BA40" s="191"/>
      <c r="BB40" s="253">
        <v>30</v>
      </c>
      <c r="BC40" s="29" t="str">
        <f t="shared" ca="1" si="1"/>
        <v>F</v>
      </c>
      <c r="BD40" s="30">
        <f t="shared" ca="1" si="2"/>
        <v>0</v>
      </c>
      <c r="BE40" s="30">
        <f t="shared" ca="1" si="3"/>
        <v>34</v>
      </c>
      <c r="BF40" s="30">
        <f t="shared" ca="1" si="4"/>
        <v>34</v>
      </c>
      <c r="BG40" s="30">
        <f t="shared" ca="1" si="5"/>
        <v>40</v>
      </c>
      <c r="BH40" s="30">
        <f t="shared" ca="1" si="6"/>
        <v>40</v>
      </c>
      <c r="BI40" s="30">
        <f t="shared" ca="1" si="21"/>
        <v>0</v>
      </c>
      <c r="BJ40" s="30">
        <f t="shared" ca="1" si="7"/>
        <v>40</v>
      </c>
      <c r="BK40" s="30">
        <f t="shared" ca="1" si="8"/>
        <v>40</v>
      </c>
      <c r="BL40" s="30">
        <f t="shared" ca="1" si="9"/>
        <v>40</v>
      </c>
      <c r="BM40" s="31">
        <f t="shared" ca="1" si="10"/>
        <v>2</v>
      </c>
    </row>
    <row r="41" spans="1:65" ht="18" customHeight="1" thickBot="1">
      <c r="A41" s="32">
        <v>31</v>
      </c>
      <c r="B41" s="25">
        <f ca="1">LISTA!B38</f>
        <v>68722</v>
      </c>
      <c r="C41" s="26" t="str">
        <f ca="1">LISTA!C38</f>
        <v>STEFANE DEISE VEMBA QUINANA</v>
      </c>
      <c r="D41" s="27" t="str">
        <f ca="1">LISTA!D38</f>
        <v>F</v>
      </c>
      <c r="E41" s="103"/>
      <c r="F41" s="103"/>
      <c r="G41" s="103">
        <f ca="1">OGI!N44</f>
        <v>0</v>
      </c>
      <c r="H41" s="103">
        <f ca="1">OGI!O44</f>
        <v>0</v>
      </c>
      <c r="I41" s="103">
        <f t="shared" ca="1" si="11"/>
        <v>0</v>
      </c>
      <c r="J41" s="103"/>
      <c r="K41" s="103"/>
      <c r="L41" s="103">
        <f ca="1">MAT!N44</f>
        <v>15</v>
      </c>
      <c r="M41" s="103">
        <f ca="1">MAT!O44</f>
        <v>19</v>
      </c>
      <c r="N41" s="103">
        <f t="shared" ca="1" si="12"/>
        <v>34</v>
      </c>
      <c r="O41" s="103"/>
      <c r="P41" s="103"/>
      <c r="Q41" s="103">
        <f ca="1">PT!N44</f>
        <v>15</v>
      </c>
      <c r="R41" s="103">
        <f ca="1">PT!O44</f>
        <v>19</v>
      </c>
      <c r="S41" s="103">
        <f t="shared" ca="1" si="13"/>
        <v>34</v>
      </c>
      <c r="T41" s="103"/>
      <c r="U41" s="103"/>
      <c r="V41" s="103">
        <f ca="1">FIS!N44</f>
        <v>20</v>
      </c>
      <c r="W41" s="103">
        <f ca="1">FIS!O44</f>
        <v>20</v>
      </c>
      <c r="X41" s="103">
        <f t="shared" ca="1" si="14"/>
        <v>40</v>
      </c>
      <c r="Y41" s="103"/>
      <c r="Z41" s="103"/>
      <c r="AA41" s="103">
        <f ca="1">TREI!N44</f>
        <v>20</v>
      </c>
      <c r="AB41" s="103">
        <f ca="1">TREI!O44</f>
        <v>20</v>
      </c>
      <c r="AC41" s="103">
        <f t="shared" ca="1" si="15"/>
        <v>40</v>
      </c>
      <c r="AD41" s="103"/>
      <c r="AE41" s="103"/>
      <c r="AF41" s="103">
        <f ca="1">EMP!N44</f>
        <v>20</v>
      </c>
      <c r="AG41" s="103">
        <f ca="1">EMP!O44</f>
        <v>20</v>
      </c>
      <c r="AH41" s="103">
        <f t="shared" ca="1" si="16"/>
        <v>40</v>
      </c>
      <c r="AI41" s="103"/>
      <c r="AJ41" s="103"/>
      <c r="AK41" s="103">
        <f ca="1">TLP!N44</f>
        <v>20</v>
      </c>
      <c r="AL41" s="103">
        <f ca="1">TLP!O44</f>
        <v>20</v>
      </c>
      <c r="AM41" s="103">
        <f t="shared" ca="1" si="17"/>
        <v>40</v>
      </c>
      <c r="AN41" s="103"/>
      <c r="AO41" s="103"/>
      <c r="AP41" s="103">
        <f ca="1">SEAC!N44</f>
        <v>20</v>
      </c>
      <c r="AQ41" s="103">
        <f ca="1">SEAC!O44</f>
        <v>20</v>
      </c>
      <c r="AR41" s="103">
        <f t="shared" ca="1" si="18"/>
        <v>40</v>
      </c>
      <c r="AS41" s="103"/>
      <c r="AT41" s="103"/>
      <c r="AU41" s="103">
        <f ca="1">ING.TEC!N44</f>
        <v>20</v>
      </c>
      <c r="AV41" s="103">
        <f ca="1">ING.TEC!O44</f>
        <v>20</v>
      </c>
      <c r="AW41" s="103">
        <f t="shared" ca="1" si="19"/>
        <v>40</v>
      </c>
      <c r="AX41" s="102">
        <f t="shared" ca="1" si="0"/>
        <v>31</v>
      </c>
      <c r="AY41" s="191" t="str">
        <f t="shared" ca="1" si="20"/>
        <v>NÃO TRANSITA</v>
      </c>
      <c r="AZ41" s="191"/>
      <c r="BA41" s="191"/>
      <c r="BB41" s="253">
        <v>31</v>
      </c>
      <c r="BC41" s="29" t="str">
        <f t="shared" ca="1" si="1"/>
        <v>F</v>
      </c>
      <c r="BD41" s="30">
        <f t="shared" ca="1" si="2"/>
        <v>0</v>
      </c>
      <c r="BE41" s="30">
        <f t="shared" ca="1" si="3"/>
        <v>34</v>
      </c>
      <c r="BF41" s="30">
        <f t="shared" ca="1" si="4"/>
        <v>34</v>
      </c>
      <c r="BG41" s="30">
        <f t="shared" ca="1" si="5"/>
        <v>40</v>
      </c>
      <c r="BH41" s="30">
        <f t="shared" ca="1" si="6"/>
        <v>40</v>
      </c>
      <c r="BI41" s="30">
        <f t="shared" ca="1" si="21"/>
        <v>0</v>
      </c>
      <c r="BJ41" s="30">
        <f t="shared" ca="1" si="7"/>
        <v>40</v>
      </c>
      <c r="BK41" s="30">
        <f t="shared" ca="1" si="8"/>
        <v>40</v>
      </c>
      <c r="BL41" s="30">
        <f t="shared" ca="1" si="9"/>
        <v>40</v>
      </c>
      <c r="BM41" s="31">
        <f t="shared" ca="1" si="10"/>
        <v>2</v>
      </c>
    </row>
    <row r="42" spans="1:65" ht="18" customHeight="1" thickBot="1">
      <c r="A42" s="32">
        <v>32</v>
      </c>
      <c r="B42" s="25">
        <f ca="1">LISTA!B39</f>
        <v>65824</v>
      </c>
      <c r="C42" s="26" t="str">
        <f ca="1">LISTA!C39</f>
        <v>WANDERSON CRISTIANO JOSÉ MORAIS(Exame especial)</v>
      </c>
      <c r="D42" s="27" t="str">
        <f ca="1">LISTA!D39</f>
        <v>m</v>
      </c>
      <c r="E42" s="103"/>
      <c r="F42" s="103"/>
      <c r="G42" s="103">
        <f ca="1">OGI!N45</f>
        <v>0</v>
      </c>
      <c r="H42" s="103">
        <f ca="1">OGI!O45</f>
        <v>0</v>
      </c>
      <c r="I42" s="103">
        <f t="shared" ca="1" si="11"/>
        <v>0</v>
      </c>
      <c r="J42" s="103"/>
      <c r="K42" s="103"/>
      <c r="L42" s="103">
        <f ca="1">MAT!N45</f>
        <v>15</v>
      </c>
      <c r="M42" s="103">
        <f ca="1">MAT!O45</f>
        <v>19</v>
      </c>
      <c r="N42" s="103">
        <f t="shared" ca="1" si="12"/>
        <v>34</v>
      </c>
      <c r="O42" s="103"/>
      <c r="P42" s="103"/>
      <c r="Q42" s="103">
        <f ca="1">PT!N45</f>
        <v>15</v>
      </c>
      <c r="R42" s="103">
        <f ca="1">PT!O45</f>
        <v>19</v>
      </c>
      <c r="S42" s="103">
        <f t="shared" ca="1" si="13"/>
        <v>34</v>
      </c>
      <c r="T42" s="103"/>
      <c r="U42" s="103"/>
      <c r="V42" s="103">
        <f ca="1">FIS!N45</f>
        <v>20</v>
      </c>
      <c r="W42" s="103">
        <f ca="1">FIS!O45</f>
        <v>20</v>
      </c>
      <c r="X42" s="103">
        <f t="shared" ca="1" si="14"/>
        <v>40</v>
      </c>
      <c r="Y42" s="103"/>
      <c r="Z42" s="103"/>
      <c r="AA42" s="103">
        <f ca="1">TREI!N45</f>
        <v>20</v>
      </c>
      <c r="AB42" s="103">
        <f ca="1">TREI!O45</f>
        <v>20</v>
      </c>
      <c r="AC42" s="103">
        <f t="shared" ca="1" si="15"/>
        <v>40</v>
      </c>
      <c r="AD42" s="103"/>
      <c r="AE42" s="103"/>
      <c r="AF42" s="103">
        <f ca="1">EMP!N45</f>
        <v>20</v>
      </c>
      <c r="AG42" s="103">
        <f ca="1">EMP!O45</f>
        <v>20</v>
      </c>
      <c r="AH42" s="103">
        <f t="shared" ca="1" si="16"/>
        <v>0</v>
      </c>
      <c r="AI42" s="103"/>
      <c r="AJ42" s="103"/>
      <c r="AK42" s="103">
        <f ca="1">TLP!N45</f>
        <v>20</v>
      </c>
      <c r="AL42" s="103">
        <f ca="1">TLP!O45</f>
        <v>20</v>
      </c>
      <c r="AM42" s="103">
        <f t="shared" ca="1" si="17"/>
        <v>40</v>
      </c>
      <c r="AN42" s="103"/>
      <c r="AO42" s="103"/>
      <c r="AP42" s="103">
        <f ca="1">SEAC!N45</f>
        <v>20</v>
      </c>
      <c r="AQ42" s="103">
        <f ca="1">SEAC!O45</f>
        <v>20</v>
      </c>
      <c r="AR42" s="103">
        <f t="shared" ca="1" si="18"/>
        <v>40</v>
      </c>
      <c r="AS42" s="103"/>
      <c r="AT42" s="103"/>
      <c r="AU42" s="103">
        <f ca="1">ING.TEC!N45</f>
        <v>20</v>
      </c>
      <c r="AV42" s="103">
        <f ca="1">ING.TEC!O45</f>
        <v>20</v>
      </c>
      <c r="AW42" s="103">
        <f t="shared" ca="1" si="19"/>
        <v>40</v>
      </c>
      <c r="AX42" s="102">
        <f t="shared" ca="1" si="0"/>
        <v>32</v>
      </c>
      <c r="AY42" s="191" t="str">
        <f t="shared" ca="1" si="20"/>
        <v>NÃO TRANSITA</v>
      </c>
      <c r="AZ42" s="191"/>
      <c r="BA42" s="191"/>
      <c r="BB42" s="253">
        <v>32</v>
      </c>
      <c r="BC42" s="29" t="str">
        <f t="shared" ca="1" si="1"/>
        <v>m</v>
      </c>
      <c r="BD42" s="30">
        <f t="shared" ca="1" si="2"/>
        <v>0</v>
      </c>
      <c r="BE42" s="30">
        <f t="shared" ca="1" si="3"/>
        <v>34</v>
      </c>
      <c r="BF42" s="30">
        <f t="shared" ca="1" si="4"/>
        <v>34</v>
      </c>
      <c r="BG42" s="30">
        <f t="shared" ca="1" si="5"/>
        <v>40</v>
      </c>
      <c r="BH42" s="30">
        <f t="shared" ca="1" si="6"/>
        <v>40</v>
      </c>
      <c r="BI42" s="30">
        <f t="shared" ca="1" si="21"/>
        <v>0</v>
      </c>
      <c r="BJ42" s="30">
        <f t="shared" ca="1" si="7"/>
        <v>40</v>
      </c>
      <c r="BK42" s="30">
        <f t="shared" ca="1" si="8"/>
        <v>40</v>
      </c>
      <c r="BL42" s="30">
        <f t="shared" ca="1" si="9"/>
        <v>40</v>
      </c>
      <c r="BM42" s="31">
        <f t="shared" ca="1" si="10"/>
        <v>2</v>
      </c>
    </row>
    <row r="43" spans="1:65" s="107" customFormat="1" ht="18" customHeight="1" thickBot="1">
      <c r="A43" s="32">
        <v>33</v>
      </c>
      <c r="B43" s="25">
        <f ca="1">LISTA!B40</f>
        <v>68668</v>
      </c>
      <c r="C43" s="26" t="str">
        <f ca="1">LISTA!C40</f>
        <v>PEDRO PETELSON PEQUENO LOURENÇO(EXAME ESPECIAL)</v>
      </c>
      <c r="D43" s="27" t="str">
        <f ca="1">LISTA!D40</f>
        <v>M</v>
      </c>
      <c r="E43" s="103"/>
      <c r="F43" s="103"/>
      <c r="G43" s="103">
        <f ca="1">OGI!N46</f>
        <v>0</v>
      </c>
      <c r="H43" s="103">
        <f ca="1">OGI!O46</f>
        <v>0</v>
      </c>
      <c r="I43" s="103">
        <f t="shared" ref="I43" ca="1" si="22">G43+H43</f>
        <v>0</v>
      </c>
      <c r="J43" s="103"/>
      <c r="K43" s="103"/>
      <c r="L43" s="103">
        <f ca="1">MAT!N46</f>
        <v>15</v>
      </c>
      <c r="M43" s="103">
        <f ca="1">MAT!O46</f>
        <v>19</v>
      </c>
      <c r="N43" s="103">
        <f t="shared" ref="N43" ca="1" si="23">L43+M43</f>
        <v>0</v>
      </c>
      <c r="O43" s="103"/>
      <c r="P43" s="103"/>
      <c r="Q43" s="103">
        <f ca="1">PT!N46</f>
        <v>15</v>
      </c>
      <c r="R43" s="103">
        <f ca="1">PT!O46</f>
        <v>19</v>
      </c>
      <c r="S43" s="103">
        <f t="shared" ref="S43" ca="1" si="24">Q43+R43</f>
        <v>34</v>
      </c>
      <c r="T43" s="103"/>
      <c r="U43" s="103"/>
      <c r="V43" s="103">
        <f ca="1">FIS!N46</f>
        <v>20</v>
      </c>
      <c r="W43" s="103">
        <f ca="1">FIS!O46</f>
        <v>20</v>
      </c>
      <c r="X43" s="103">
        <f t="shared" ref="X43" ca="1" si="25">V43+W43</f>
        <v>40</v>
      </c>
      <c r="Y43" s="103"/>
      <c r="Z43" s="103"/>
      <c r="AA43" s="103">
        <f ca="1">TREI!N46</f>
        <v>20</v>
      </c>
      <c r="AB43" s="103">
        <f ca="1">TREI!O46</f>
        <v>20</v>
      </c>
      <c r="AC43" s="103">
        <f t="shared" ref="AC43" ca="1" si="26">AA43+AB43</f>
        <v>0</v>
      </c>
      <c r="AD43" s="103"/>
      <c r="AE43" s="103"/>
      <c r="AF43" s="103">
        <f ca="1">EMP!N46</f>
        <v>20</v>
      </c>
      <c r="AG43" s="103">
        <f ca="1">EMP!O46</f>
        <v>20</v>
      </c>
      <c r="AH43" s="103">
        <f t="shared" ref="AH43" ca="1" si="27">AF43+AG43</f>
        <v>40</v>
      </c>
      <c r="AI43" s="103"/>
      <c r="AJ43" s="103"/>
      <c r="AK43" s="103">
        <f ca="1">TLP!N46</f>
        <v>20</v>
      </c>
      <c r="AL43" s="103">
        <f ca="1">TLP!O46</f>
        <v>20</v>
      </c>
      <c r="AM43" s="103">
        <f t="shared" ref="AM43" ca="1" si="28">AK43+AL43</f>
        <v>0</v>
      </c>
      <c r="AN43" s="103"/>
      <c r="AO43" s="103"/>
      <c r="AP43" s="103">
        <f ca="1">SEAC!N46</f>
        <v>20</v>
      </c>
      <c r="AQ43" s="103">
        <f ca="1">SEAC!O46</f>
        <v>20</v>
      </c>
      <c r="AR43" s="103">
        <f t="shared" ref="AR43" ca="1" si="29">AP43+AQ43</f>
        <v>0</v>
      </c>
      <c r="AS43" s="103"/>
      <c r="AT43" s="103"/>
      <c r="AU43" s="103">
        <f ca="1">ING.TEC!N46</f>
        <v>20</v>
      </c>
      <c r="AV43" s="103">
        <f ca="1">ING.TEC!O46</f>
        <v>20</v>
      </c>
      <c r="AW43" s="103">
        <f t="shared" ref="AW43" ca="1" si="30">AU43+AV43</f>
        <v>0</v>
      </c>
      <c r="AX43" s="102">
        <f t="shared" ref="AX43" ca="1" si="31">A43</f>
        <v>33</v>
      </c>
      <c r="AY43" s="191" t="str">
        <f t="shared" ref="AY43" ca="1" si="32">IF(BM43&lt;=2,"TRANSITA","NÃO TRANSITA")</f>
        <v>NÃO TRANSITA</v>
      </c>
      <c r="AZ43" s="191"/>
      <c r="BA43" s="191"/>
      <c r="BB43" s="253">
        <v>33</v>
      </c>
      <c r="BC43" s="29" t="str">
        <f t="shared" ref="BC43" ca="1" si="33">+D43</f>
        <v>M</v>
      </c>
      <c r="BD43" s="30">
        <f t="shared" ref="BD43" ca="1" si="34">I43</f>
        <v>0</v>
      </c>
      <c r="BE43" s="30">
        <f t="shared" ref="BE43" ca="1" si="35">N43</f>
        <v>0</v>
      </c>
      <c r="BF43" s="30">
        <f t="shared" ref="BF43" ca="1" si="36">S43</f>
        <v>0</v>
      </c>
      <c r="BG43" s="30">
        <f t="shared" ref="BG43" ca="1" si="37">X43</f>
        <v>0</v>
      </c>
      <c r="BH43" s="30">
        <f t="shared" ref="BH43" ca="1" si="38">AC43</f>
        <v>0</v>
      </c>
      <c r="BI43" s="30">
        <f t="shared" ref="BI43" ca="1" si="39">AH43</f>
        <v>0</v>
      </c>
      <c r="BJ43" s="30">
        <f t="shared" ref="BJ43" ca="1" si="40">+AM43</f>
        <v>0</v>
      </c>
      <c r="BK43" s="30">
        <f t="shared" ref="BK43" ca="1" si="41">+AR43</f>
        <v>0</v>
      </c>
      <c r="BL43" s="30">
        <f t="shared" ref="BL43" ca="1" si="42">+AW43</f>
        <v>0</v>
      </c>
      <c r="BM43" s="31">
        <f t="shared" ref="BM43" ca="1" si="43">COUNTIF(BD43:BL43,"&lt;9,5")</f>
        <v>9</v>
      </c>
    </row>
    <row r="44" spans="1:65" s="107" customFormat="1" ht="18" customHeight="1" thickBot="1">
      <c r="A44" s="32">
        <v>34</v>
      </c>
      <c r="B44" s="25">
        <f ca="1">LISTA!B41</f>
        <v>68703</v>
      </c>
      <c r="C44" s="26" t="str">
        <f ca="1">LISTA!C41</f>
        <v>JOEL PANZO JOSÉ(EXAME ESPECIAL)</v>
      </c>
      <c r="D44" s="27" t="str">
        <f ca="1">LISTA!D41</f>
        <v>M</v>
      </c>
      <c r="E44" s="103"/>
      <c r="F44" s="103"/>
      <c r="G44" s="103">
        <f ca="1">OGI!N47</f>
        <v>0</v>
      </c>
      <c r="H44" s="103">
        <f ca="1">OGI!O47</f>
        <v>0</v>
      </c>
      <c r="I44" s="103">
        <f t="shared" ref="I44" ca="1" si="44">G44+H44</f>
        <v>0</v>
      </c>
      <c r="J44" s="103"/>
      <c r="K44" s="103"/>
      <c r="L44" s="103">
        <f ca="1">MAT!N47</f>
        <v>15</v>
      </c>
      <c r="M44" s="103">
        <f ca="1">MAT!O47</f>
        <v>19</v>
      </c>
      <c r="N44" s="103">
        <f t="shared" ref="N44" ca="1" si="45">L44+M44</f>
        <v>0</v>
      </c>
      <c r="O44" s="103"/>
      <c r="P44" s="103"/>
      <c r="Q44" s="103">
        <f ca="1">PT!N47</f>
        <v>15</v>
      </c>
      <c r="R44" s="103">
        <f ca="1">PT!O47</f>
        <v>19</v>
      </c>
      <c r="S44" s="103">
        <f t="shared" ref="S44" ca="1" si="46">Q44+R44</f>
        <v>0</v>
      </c>
      <c r="T44" s="103"/>
      <c r="U44" s="103"/>
      <c r="V44" s="103">
        <f ca="1">FIS!N47</f>
        <v>20</v>
      </c>
      <c r="W44" s="103">
        <f ca="1">FIS!O47</f>
        <v>20</v>
      </c>
      <c r="X44" s="103">
        <f t="shared" ref="X44" ca="1" si="47">V44+W44</f>
        <v>0</v>
      </c>
      <c r="Y44" s="103"/>
      <c r="Z44" s="103"/>
      <c r="AA44" s="103">
        <f ca="1">TREI!N47</f>
        <v>20</v>
      </c>
      <c r="AB44" s="103">
        <f ca="1">TREI!O47</f>
        <v>20</v>
      </c>
      <c r="AC44" s="103">
        <f t="shared" ref="AC44" ca="1" si="48">AA44+AB44</f>
        <v>0</v>
      </c>
      <c r="AD44" s="103"/>
      <c r="AE44" s="103"/>
      <c r="AF44" s="103">
        <f ca="1">EMP!N47</f>
        <v>20</v>
      </c>
      <c r="AG44" s="103">
        <f ca="1">EMP!O47</f>
        <v>20</v>
      </c>
      <c r="AH44" s="103">
        <f t="shared" ref="AH44" ca="1" si="49">AF44+AG44</f>
        <v>40</v>
      </c>
      <c r="AI44" s="103"/>
      <c r="AJ44" s="103"/>
      <c r="AK44" s="103">
        <f ca="1">TLP!N47</f>
        <v>20</v>
      </c>
      <c r="AL44" s="103">
        <f ca="1">TLP!O47</f>
        <v>20</v>
      </c>
      <c r="AM44" s="103">
        <f t="shared" ref="AM44" ca="1" si="50">AK44+AL44</f>
        <v>40</v>
      </c>
      <c r="AN44" s="103"/>
      <c r="AO44" s="103"/>
      <c r="AP44" s="103">
        <f ca="1">SEAC!N47</f>
        <v>20</v>
      </c>
      <c r="AQ44" s="103">
        <f ca="1">SEAC!O47</f>
        <v>20</v>
      </c>
      <c r="AR44" s="103">
        <f t="shared" ref="AR44" ca="1" si="51">AP44+AQ44</f>
        <v>40</v>
      </c>
      <c r="AS44" s="103"/>
      <c r="AT44" s="103"/>
      <c r="AU44" s="103">
        <f ca="1">ING.TEC!N47</f>
        <v>20</v>
      </c>
      <c r="AV44" s="103">
        <f ca="1">ING.TEC!O47</f>
        <v>20</v>
      </c>
      <c r="AW44" s="103">
        <f t="shared" ref="AW44" ca="1" si="52">AU44+AV44</f>
        <v>0</v>
      </c>
      <c r="AX44" s="102">
        <f t="shared" ref="AX44" ca="1" si="53">A44</f>
        <v>34</v>
      </c>
      <c r="AY44" s="191" t="str">
        <f t="shared" ref="AY44" ca="1" si="54">IF(BM44&lt;=2,"TRANSITA","NÃO TRANSITA")</f>
        <v>NÃO TRANSITA</v>
      </c>
      <c r="AZ44" s="191"/>
      <c r="BA44" s="191"/>
      <c r="BB44" s="253">
        <v>34</v>
      </c>
      <c r="BC44" s="29" t="str">
        <f t="shared" ref="BC44" ca="1" si="55">+D44</f>
        <v>M</v>
      </c>
      <c r="BD44" s="30">
        <f t="shared" ref="BD44" ca="1" si="56">I44</f>
        <v>0</v>
      </c>
      <c r="BE44" s="30">
        <f t="shared" ref="BE44" ca="1" si="57">N44</f>
        <v>0</v>
      </c>
      <c r="BF44" s="30">
        <f t="shared" ref="BF44" ca="1" si="58">S44</f>
        <v>0</v>
      </c>
      <c r="BG44" s="30">
        <f t="shared" ref="BG44" ca="1" si="59">X44</f>
        <v>0</v>
      </c>
      <c r="BH44" s="30">
        <f t="shared" ref="BH44" ca="1" si="60">AC44</f>
        <v>0</v>
      </c>
      <c r="BI44" s="30">
        <f t="shared" ref="BI44" ca="1" si="61">AH44</f>
        <v>0</v>
      </c>
      <c r="BJ44" s="30">
        <f t="shared" ref="BJ44" ca="1" si="62">+AM44</f>
        <v>40</v>
      </c>
      <c r="BK44" s="30">
        <f t="shared" ref="BK44" ca="1" si="63">+AR44</f>
        <v>0</v>
      </c>
      <c r="BL44" s="30">
        <f t="shared" ref="BL44" ca="1" si="64">+AW44</f>
        <v>0</v>
      </c>
      <c r="BM44" s="31">
        <f t="shared" ref="BM44" ca="1" si="65">COUNTIF(BD44:BL44,"&lt;9,5")</f>
        <v>8</v>
      </c>
    </row>
    <row r="45" spans="1:65" ht="30" customHeight="1">
      <c r="A45" s="254"/>
      <c r="B45" s="255"/>
      <c r="C45" s="255"/>
      <c r="D45" s="251"/>
      <c r="E45" s="256"/>
      <c r="F45" s="255"/>
      <c r="G45" s="255"/>
      <c r="H45" s="255"/>
      <c r="I45" s="251"/>
      <c r="J45" s="256"/>
      <c r="K45" s="255"/>
      <c r="L45" s="255"/>
      <c r="M45" s="255"/>
      <c r="N45" s="251"/>
      <c r="O45" s="256"/>
      <c r="P45" s="255"/>
      <c r="Q45" s="255"/>
      <c r="R45" s="255"/>
      <c r="S45" s="251"/>
      <c r="T45" s="256"/>
      <c r="U45" s="255"/>
      <c r="V45" s="255"/>
      <c r="W45" s="255"/>
      <c r="X45" s="251"/>
      <c r="Y45" s="256"/>
      <c r="Z45" s="255"/>
      <c r="AA45" s="255"/>
      <c r="AB45" s="255"/>
      <c r="AC45" s="251"/>
      <c r="AD45" s="114"/>
      <c r="AE45" s="114"/>
      <c r="AF45" s="114"/>
      <c r="AG45" s="114"/>
      <c r="AH45" s="114"/>
      <c r="AI45" s="256"/>
      <c r="AJ45" s="255"/>
      <c r="AK45" s="255"/>
      <c r="AL45" s="255"/>
      <c r="AM45" s="251"/>
      <c r="AN45" s="257"/>
      <c r="AO45" s="255"/>
      <c r="AP45" s="255"/>
      <c r="AQ45" s="255"/>
      <c r="AR45" s="251"/>
      <c r="AS45" s="256"/>
      <c r="AT45" s="255"/>
      <c r="AU45" s="255"/>
      <c r="AV45" s="255"/>
      <c r="AW45" s="251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</row>
    <row r="46" spans="1:65" ht="12.75" customHeight="1">
      <c r="A46" s="210" t="s">
        <v>119</v>
      </c>
      <c r="B46" s="220"/>
      <c r="C46" s="220"/>
      <c r="D46" s="220"/>
      <c r="E46" s="220"/>
      <c r="F46" s="220"/>
      <c r="G46" s="220"/>
      <c r="H46" s="220"/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11"/>
      <c r="Z46" s="220"/>
      <c r="AA46" s="220"/>
      <c r="AB46" s="220"/>
      <c r="AC46" s="220"/>
      <c r="AD46" s="109"/>
      <c r="AE46" s="109"/>
      <c r="AF46" s="109"/>
      <c r="AG46" s="109"/>
      <c r="AH46" s="109"/>
      <c r="AI46" s="115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</row>
    <row r="47" spans="1:65" ht="12.75" customHeight="1">
      <c r="A47" s="258"/>
      <c r="B47" s="258"/>
      <c r="C47" s="258"/>
      <c r="D47" s="259"/>
      <c r="E47" s="212" t="s">
        <v>120</v>
      </c>
      <c r="F47" s="260"/>
      <c r="G47" s="260"/>
      <c r="H47" s="261"/>
      <c r="I47" s="35">
        <f ca="1">COUNTIFS(D11:D44,"=M",I11:I44,"&gt;=9,5")</f>
        <v>0</v>
      </c>
      <c r="J47" s="212" t="s">
        <v>120</v>
      </c>
      <c r="K47" s="260"/>
      <c r="L47" s="260"/>
      <c r="M47" s="261"/>
      <c r="N47" s="35">
        <f ca="1">COUNTIFS(D11:D44,"=M",N11:N44,"&gt;=9,5")</f>
        <v>25</v>
      </c>
      <c r="O47" s="212" t="s">
        <v>120</v>
      </c>
      <c r="P47" s="260"/>
      <c r="Q47" s="260"/>
      <c r="R47" s="261"/>
      <c r="S47" s="35">
        <f ca="1">COUNTIFS(D11:D44,"=M",S11:S44,"&gt;=9,5")</f>
        <v>27</v>
      </c>
      <c r="T47" s="212" t="s">
        <v>120</v>
      </c>
      <c r="U47" s="260"/>
      <c r="V47" s="260"/>
      <c r="W47" s="261"/>
      <c r="X47" s="35">
        <f ca="1">COUNTIFS(D11:D43,"=M",X11:X43,"&gt;=9,5")</f>
        <v>27</v>
      </c>
      <c r="Y47" s="212" t="s">
        <v>120</v>
      </c>
      <c r="Z47" s="260"/>
      <c r="AA47" s="260"/>
      <c r="AB47" s="261"/>
      <c r="AC47" s="35">
        <f ca="1">COUNTIFS(D11:D44,"=M",AC11:AC44,"&gt;=9,5")</f>
        <v>26</v>
      </c>
      <c r="AD47" s="212" t="s">
        <v>120</v>
      </c>
      <c r="AE47" s="260"/>
      <c r="AF47" s="260"/>
      <c r="AG47" s="261"/>
      <c r="AH47" s="35">
        <f ca="1">COUNTIFS(D11:D44,"=M",AH11:AH44,"&gt;=9,5")</f>
        <v>27</v>
      </c>
      <c r="AI47" s="212" t="s">
        <v>120</v>
      </c>
      <c r="AJ47" s="260"/>
      <c r="AK47" s="260"/>
      <c r="AL47" s="261"/>
      <c r="AM47" s="35">
        <f ca="1">COUNTIFS(D11:D44,"=M",AM11:AM44,"&gt;=9,5")</f>
        <v>27</v>
      </c>
      <c r="AN47" s="212" t="s">
        <v>120</v>
      </c>
      <c r="AO47" s="260"/>
      <c r="AP47" s="260"/>
      <c r="AQ47" s="261"/>
      <c r="AR47" s="35">
        <f ca="1">COUNTIFS(D11:D44,"=M",AR11:AR44,"&gt;=9,5")</f>
        <v>27</v>
      </c>
      <c r="AS47" s="212" t="s">
        <v>120</v>
      </c>
      <c r="AT47" s="260"/>
      <c r="AU47" s="260"/>
      <c r="AV47" s="261"/>
      <c r="AW47" s="35" t="e">
        <f ca="1">COUNTIFS(#REF!,"=M",#REF!,"&gt;=9,5")</f>
        <v>#REF!</v>
      </c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</row>
    <row r="48" spans="1:65" ht="12.75" customHeight="1">
      <c r="A48" s="36"/>
      <c r="B48" s="36"/>
      <c r="C48" s="36"/>
      <c r="D48" s="37"/>
      <c r="E48" s="213" t="s">
        <v>121</v>
      </c>
      <c r="F48" s="262"/>
      <c r="G48" s="262"/>
      <c r="H48" s="263"/>
      <c r="I48" s="38">
        <f ca="1">COUNTIFS(D11:D44,"=M",I11:I44,"&lt;9,5")</f>
        <v>28</v>
      </c>
      <c r="J48" s="213" t="s">
        <v>121</v>
      </c>
      <c r="K48" s="262"/>
      <c r="L48" s="262"/>
      <c r="M48" s="263"/>
      <c r="N48" s="38">
        <f ca="1">COUNTIFS(D11:D44,"=M",N11:N44,"&lt;9,5")</f>
        <v>3</v>
      </c>
      <c r="O48" s="213" t="s">
        <v>121</v>
      </c>
      <c r="P48" s="262"/>
      <c r="Q48" s="262"/>
      <c r="R48" s="263"/>
      <c r="S48" s="38">
        <f ca="1">COUNTIFS(D11:D44,"=M",S11:S44,"&lt;9,5")</f>
        <v>1</v>
      </c>
      <c r="T48" s="213" t="s">
        <v>121</v>
      </c>
      <c r="U48" s="262"/>
      <c r="V48" s="262"/>
      <c r="W48" s="263"/>
      <c r="X48" s="38">
        <f ca="1">COUNTIFS(D11:D44,"=M",X11:X44,"&lt;9,5")</f>
        <v>1</v>
      </c>
      <c r="Y48" s="213" t="s">
        <v>121</v>
      </c>
      <c r="Z48" s="262"/>
      <c r="AA48" s="262"/>
      <c r="AB48" s="263"/>
      <c r="AC48" s="38">
        <f ca="1">COUNTIFS(D11:D44,"=M",AC11:AC44,"&lt;9,5")</f>
        <v>2</v>
      </c>
      <c r="AD48" s="213" t="s">
        <v>121</v>
      </c>
      <c r="AE48" s="262"/>
      <c r="AF48" s="262"/>
      <c r="AG48" s="263"/>
      <c r="AH48" s="38">
        <f ca="1">COUNTIFS(D11:D44,"=M",AH11:AH44,"&lt;9,5")</f>
        <v>1</v>
      </c>
      <c r="AI48" s="213" t="s">
        <v>121</v>
      </c>
      <c r="AJ48" s="262"/>
      <c r="AK48" s="262"/>
      <c r="AL48" s="263"/>
      <c r="AM48" s="38">
        <f ca="1">COUNTIFS(D11:D44,"=M",AM11:AM44,"&lt;9,5")</f>
        <v>1</v>
      </c>
      <c r="AN48" s="213" t="s">
        <v>121</v>
      </c>
      <c r="AO48" s="262"/>
      <c r="AP48" s="262"/>
      <c r="AQ48" s="263"/>
      <c r="AR48" s="38">
        <f ca="1">COUNTIFS(D11:D44,"=M",AR11:AR44,"&lt;9,5")</f>
        <v>1</v>
      </c>
      <c r="AS48" s="213" t="s">
        <v>121</v>
      </c>
      <c r="AT48" s="262"/>
      <c r="AU48" s="262"/>
      <c r="AV48" s="263"/>
      <c r="AW48" s="38" t="e">
        <f ca="1">COUNTIFS(#REF!,"=M",#REF!,"&lt;9,5")</f>
        <v>#REF!</v>
      </c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</row>
    <row r="49" spans="1:65" ht="12.75" customHeight="1">
      <c r="A49" s="36"/>
      <c r="B49" s="36"/>
      <c r="C49" s="36"/>
      <c r="D49" s="37"/>
      <c r="E49" s="213" t="s">
        <v>122</v>
      </c>
      <c r="F49" s="262"/>
      <c r="G49" s="262"/>
      <c r="H49" s="263"/>
      <c r="I49" s="39">
        <f ca="1">COUNTIFS(D11:D43,"=F",I11:I43,"&gt;=9,5")</f>
        <v>0</v>
      </c>
      <c r="J49" s="213" t="s">
        <v>122</v>
      </c>
      <c r="K49" s="262"/>
      <c r="L49" s="262"/>
      <c r="M49" s="263"/>
      <c r="N49" s="39">
        <f ca="1">COUNTIFS(D11:D44,"=F",N11:N44,"&gt;=9,5")</f>
        <v>6</v>
      </c>
      <c r="O49" s="213" t="s">
        <v>122</v>
      </c>
      <c r="P49" s="262"/>
      <c r="Q49" s="262"/>
      <c r="R49" s="263"/>
      <c r="S49" s="39">
        <f ca="1">COUNTIFS(D11:D43,"=F",S11:S43,"&gt;=9,5")</f>
        <v>6</v>
      </c>
      <c r="T49" s="213" t="s">
        <v>122</v>
      </c>
      <c r="U49" s="262"/>
      <c r="V49" s="262"/>
      <c r="W49" s="263"/>
      <c r="X49" s="39">
        <f ca="1">COUNTIFS(D11:D43,"=F",X11:X43,"&gt;=9,5")</f>
        <v>6</v>
      </c>
      <c r="Y49" s="213" t="s">
        <v>122</v>
      </c>
      <c r="Z49" s="262"/>
      <c r="AA49" s="262"/>
      <c r="AB49" s="263"/>
      <c r="AC49" s="39">
        <f ca="1">COUNTIFS(D11:D44,"=F",AC11:AC44,"&gt;=9,5")</f>
        <v>6</v>
      </c>
      <c r="AD49" s="213" t="s">
        <v>122</v>
      </c>
      <c r="AE49" s="262"/>
      <c r="AF49" s="262"/>
      <c r="AG49" s="263"/>
      <c r="AH49" s="39">
        <f ca="1">COUNTIFS(D11:D44,"=F",AH11:AH44,"&gt;=9,5")</f>
        <v>5</v>
      </c>
      <c r="AI49" s="213" t="s">
        <v>122</v>
      </c>
      <c r="AJ49" s="262"/>
      <c r="AK49" s="262"/>
      <c r="AL49" s="263"/>
      <c r="AM49" s="39">
        <f ca="1">COUNTIFS(D11:D44,"=F",AM11:AM44,"&gt;=9,5")</f>
        <v>6</v>
      </c>
      <c r="AN49" s="213" t="s">
        <v>122</v>
      </c>
      <c r="AO49" s="262"/>
      <c r="AP49" s="262"/>
      <c r="AQ49" s="263"/>
      <c r="AR49" s="39">
        <f ca="1">COUNTIFS(D11:D44,"=F",AR11:AR44,"&gt;=9,5")</f>
        <v>6</v>
      </c>
      <c r="AS49" s="213" t="s">
        <v>122</v>
      </c>
      <c r="AT49" s="262"/>
      <c r="AU49" s="262"/>
      <c r="AV49" s="263"/>
      <c r="AW49" s="39" t="e">
        <f ca="1">COUNTIFS(#REF!,"=F",#REF!,"&gt;=9,5")</f>
        <v>#REF!</v>
      </c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</row>
    <row r="50" spans="1:65" ht="12.75" customHeight="1">
      <c r="A50" s="36"/>
      <c r="B50" s="36"/>
      <c r="C50" s="36"/>
      <c r="D50" s="37"/>
      <c r="E50" s="209" t="s">
        <v>123</v>
      </c>
      <c r="F50" s="255"/>
      <c r="G50" s="255"/>
      <c r="H50" s="251"/>
      <c r="I50" s="40">
        <f ca="1">COUNTIFS(D11:D44,"=F",I11:I44,"&lt;9,5")</f>
        <v>6</v>
      </c>
      <c r="J50" s="209" t="s">
        <v>123</v>
      </c>
      <c r="K50" s="255"/>
      <c r="L50" s="255"/>
      <c r="M50" s="251"/>
      <c r="N50" s="40">
        <f ca="1">COUNTIFS(D11:D44,"=F",N11:N44,"&lt;9,5")</f>
        <v>0</v>
      </c>
      <c r="O50" s="209" t="s">
        <v>123</v>
      </c>
      <c r="P50" s="255"/>
      <c r="Q50" s="255"/>
      <c r="R50" s="251"/>
      <c r="S50" s="40">
        <f ca="1">COUNTIFS(D11:D43,"=F",S11:S43,"&lt;9,5")</f>
        <v>0</v>
      </c>
      <c r="T50" s="209" t="s">
        <v>123</v>
      </c>
      <c r="U50" s="255"/>
      <c r="V50" s="255"/>
      <c r="W50" s="251"/>
      <c r="X50" s="40">
        <f ca="1">COUNTIFS(D11:D43,"=F",X11:X43,"&lt;9,5")</f>
        <v>0</v>
      </c>
      <c r="Y50" s="209" t="s">
        <v>123</v>
      </c>
      <c r="Z50" s="255"/>
      <c r="AA50" s="255"/>
      <c r="AB50" s="251"/>
      <c r="AC50" s="40">
        <f ca="1">COUNTIFS(D11:D44,"=F",AC11:AC44,"&lt;9,5")</f>
        <v>0</v>
      </c>
      <c r="AD50" s="209" t="s">
        <v>123</v>
      </c>
      <c r="AE50" s="255"/>
      <c r="AF50" s="255"/>
      <c r="AG50" s="251"/>
      <c r="AH50" s="40">
        <f ca="1">COUNTIFS(D11:D44,"=F",AH11:AH44,"&lt;9,5")</f>
        <v>1</v>
      </c>
      <c r="AI50" s="209" t="s">
        <v>123</v>
      </c>
      <c r="AJ50" s="255"/>
      <c r="AK50" s="255"/>
      <c r="AL50" s="251"/>
      <c r="AM50" s="40">
        <f ca="1">COUNTIFS(D11:D44,"=F",AM11:AM44,"&lt;9,5")</f>
        <v>0</v>
      </c>
      <c r="AN50" s="209" t="s">
        <v>123</v>
      </c>
      <c r="AO50" s="255"/>
      <c r="AP50" s="255"/>
      <c r="AQ50" s="251"/>
      <c r="AR50" s="40">
        <f ca="1">COUNTIFS(D11:D44,"=F",AR11:AR44,"&lt;9,5")</f>
        <v>0</v>
      </c>
      <c r="AS50" s="209" t="s">
        <v>123</v>
      </c>
      <c r="AT50" s="255"/>
      <c r="AU50" s="255"/>
      <c r="AV50" s="251"/>
      <c r="AW50" s="40" t="e">
        <f ca="1">COUNTIFS(#REF!,"=F",#REF!,"&lt;9,5")</f>
        <v>#REF!</v>
      </c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</row>
    <row r="51" spans="1:65" ht="12.75" customHeight="1">
      <c r="A51" s="36"/>
      <c r="B51" s="36"/>
      <c r="C51" s="36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</row>
    <row r="52" spans="1:65" ht="12" customHeight="1">
      <c r="A52" s="208" t="s">
        <v>124</v>
      </c>
      <c r="B52" s="219"/>
      <c r="C52" s="219"/>
      <c r="D52" s="41"/>
      <c r="E52" s="42"/>
      <c r="F52" s="42"/>
      <c r="G52" s="42"/>
      <c r="H52" s="219"/>
      <c r="I52" s="219"/>
      <c r="J52" s="219"/>
      <c r="K52" s="219"/>
      <c r="L52" s="219"/>
      <c r="M52" s="219"/>
      <c r="N52" s="219"/>
      <c r="O52" s="219"/>
      <c r="P52" s="219"/>
      <c r="Q52" s="219"/>
      <c r="R52" s="219"/>
      <c r="S52" s="219"/>
      <c r="T52" s="43"/>
      <c r="U52" s="43"/>
      <c r="V52" s="43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264" t="s">
        <v>125</v>
      </c>
      <c r="AM52" s="223"/>
      <c r="AN52" s="223"/>
      <c r="AO52" s="223"/>
      <c r="AP52" s="223"/>
      <c r="AQ52" s="223"/>
      <c r="AR52" s="223"/>
      <c r="AS52" s="223"/>
      <c r="AT52" s="223"/>
      <c r="AU52" s="223"/>
      <c r="AV52" s="223"/>
      <c r="AW52" s="223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</row>
    <row r="53" spans="1:65" ht="12" customHeight="1">
      <c r="A53" s="214" t="s">
        <v>126</v>
      </c>
      <c r="B53" s="219"/>
      <c r="C53" s="219"/>
      <c r="D53" s="44"/>
      <c r="E53" s="45"/>
      <c r="F53" s="45"/>
      <c r="G53" s="45"/>
      <c r="H53" s="219"/>
      <c r="I53" s="219"/>
      <c r="J53" s="219"/>
      <c r="K53" s="219"/>
      <c r="L53" s="219"/>
      <c r="M53" s="219"/>
      <c r="N53" s="219"/>
      <c r="O53" s="219"/>
      <c r="P53" s="219"/>
      <c r="Q53" s="219"/>
      <c r="R53" s="219"/>
      <c r="S53" s="219"/>
      <c r="T53" s="43"/>
      <c r="U53" s="43"/>
      <c r="V53" s="43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215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</row>
    <row r="54" spans="1:65" ht="12" customHeight="1">
      <c r="A54" s="208"/>
      <c r="B54" s="219"/>
      <c r="C54" s="219"/>
      <c r="D54" s="41"/>
      <c r="E54" s="42"/>
      <c r="F54" s="42"/>
      <c r="G54" s="42"/>
      <c r="H54" s="219"/>
      <c r="I54" s="219"/>
      <c r="J54" s="219"/>
      <c r="K54" s="219"/>
      <c r="L54" s="219"/>
      <c r="M54" s="219"/>
      <c r="N54" s="219"/>
      <c r="O54" s="219"/>
      <c r="P54" s="219"/>
      <c r="Q54" s="219"/>
      <c r="R54" s="219"/>
      <c r="S54" s="219"/>
      <c r="T54" s="43"/>
      <c r="U54" s="43"/>
      <c r="V54" s="43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264" t="s">
        <v>127</v>
      </c>
      <c r="AM54" s="223"/>
      <c r="AN54" s="223"/>
      <c r="AO54" s="223"/>
      <c r="AP54" s="223"/>
      <c r="AQ54" s="223"/>
      <c r="AR54" s="223"/>
      <c r="AS54" s="223"/>
      <c r="AT54" s="223"/>
      <c r="AU54" s="223"/>
      <c r="AV54" s="223"/>
      <c r="AW54" s="223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</row>
    <row r="55" spans="1:65" ht="14.25" customHeight="1">
      <c r="A55" s="11"/>
      <c r="B55" s="11"/>
      <c r="C55" s="47"/>
      <c r="D55" s="16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</row>
    <row r="56" spans="1:65" ht="14.25" customHeight="1">
      <c r="A56" s="11"/>
      <c r="B56" s="11"/>
      <c r="C56" s="47"/>
      <c r="D56" s="16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</row>
    <row r="57" spans="1:65" ht="14.25" customHeight="1">
      <c r="A57" s="11"/>
      <c r="B57" s="11"/>
      <c r="C57" s="47"/>
      <c r="D57" s="16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</row>
    <row r="58" spans="1:65" ht="14.25" customHeight="1">
      <c r="A58" s="11"/>
      <c r="B58" s="11"/>
      <c r="C58" s="47"/>
      <c r="D58" s="16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</row>
    <row r="59" spans="1:65" ht="14.25" customHeight="1">
      <c r="A59" s="11"/>
      <c r="B59" s="11"/>
      <c r="C59" s="47"/>
      <c r="D59" s="16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</row>
    <row r="60" spans="1:65" ht="14.25" customHeight="1">
      <c r="A60" s="11"/>
      <c r="B60" s="11"/>
      <c r="C60" s="47"/>
      <c r="D60" s="16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</row>
    <row r="61" spans="1:65" ht="14.25" customHeight="1">
      <c r="A61" s="11"/>
      <c r="B61" s="11"/>
      <c r="C61" s="47"/>
      <c r="D61" s="16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</row>
    <row r="62" spans="1:65" ht="14.25" customHeight="1">
      <c r="A62" s="11"/>
      <c r="B62" s="11"/>
      <c r="C62" s="47"/>
      <c r="D62" s="16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</row>
    <row r="63" spans="1:65" ht="14.25" customHeight="1">
      <c r="A63" s="11"/>
      <c r="B63" s="11"/>
      <c r="C63" s="47"/>
      <c r="D63" s="16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</row>
    <row r="64" spans="1:65" ht="14.25" customHeight="1">
      <c r="A64" s="11"/>
      <c r="B64" s="11"/>
      <c r="C64" s="47"/>
      <c r="D64" s="16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</row>
    <row r="65" spans="1:65" ht="14.25" customHeight="1">
      <c r="A65" s="11"/>
      <c r="B65" s="11"/>
      <c r="C65" s="47"/>
      <c r="D65" s="16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</row>
    <row r="66" spans="1:65" ht="14.25" customHeight="1">
      <c r="A66" s="11"/>
      <c r="B66" s="11"/>
      <c r="C66" s="47"/>
      <c r="D66" s="16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</row>
    <row r="67" spans="1:65" ht="14.25" customHeight="1">
      <c r="A67" s="11"/>
      <c r="B67" s="11"/>
      <c r="C67" s="47"/>
      <c r="D67" s="16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</row>
    <row r="68" spans="1:65" ht="14.25" customHeight="1">
      <c r="A68" s="11"/>
      <c r="B68" s="11"/>
      <c r="C68" s="47"/>
      <c r="D68" s="16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</row>
    <row r="69" spans="1:65" ht="14.25" customHeight="1">
      <c r="A69" s="11"/>
      <c r="B69" s="11"/>
      <c r="C69" s="47"/>
      <c r="D69" s="16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</row>
    <row r="70" spans="1:65" ht="14.25" customHeight="1">
      <c r="A70" s="11"/>
      <c r="B70" s="11"/>
      <c r="C70" s="47"/>
      <c r="D70" s="16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</row>
    <row r="71" spans="1:65" ht="14.25" customHeight="1">
      <c r="A71" s="11"/>
      <c r="B71" s="11"/>
      <c r="C71" s="47"/>
      <c r="D71" s="16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</row>
    <row r="72" spans="1:65" ht="14.25" customHeight="1">
      <c r="A72" s="11"/>
      <c r="B72" s="11"/>
      <c r="C72" s="47"/>
      <c r="D72" s="16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</row>
    <row r="73" spans="1:65" ht="14.25" customHeight="1">
      <c r="A73" s="11"/>
      <c r="B73" s="11"/>
      <c r="C73" s="47"/>
      <c r="D73" s="16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</row>
    <row r="74" spans="1:65" ht="14.25" customHeight="1">
      <c r="A74" s="11"/>
      <c r="B74" s="11"/>
      <c r="C74" s="47"/>
      <c r="D74" s="16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</row>
    <row r="75" spans="1:65" ht="14.25" customHeight="1">
      <c r="A75" s="11"/>
      <c r="B75" s="11"/>
      <c r="C75" s="47"/>
      <c r="D75" s="16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</row>
    <row r="76" spans="1:65" ht="14.25" customHeight="1">
      <c r="A76" s="11"/>
      <c r="B76" s="11"/>
      <c r="C76" s="47"/>
      <c r="D76" s="16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</row>
    <row r="77" spans="1:65" ht="14.25" customHeight="1">
      <c r="A77" s="11"/>
      <c r="B77" s="11"/>
      <c r="C77" s="47"/>
      <c r="D77" s="16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</row>
    <row r="78" spans="1:65" ht="14.25" customHeight="1">
      <c r="A78" s="11"/>
      <c r="B78" s="11"/>
      <c r="C78" s="47"/>
      <c r="D78" s="16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</row>
    <row r="79" spans="1:65" ht="14.25" customHeight="1">
      <c r="A79" s="11"/>
      <c r="B79" s="11"/>
      <c r="C79" s="47"/>
      <c r="D79" s="16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</row>
    <row r="80" spans="1:65" ht="14.25" customHeight="1">
      <c r="A80" s="11"/>
      <c r="B80" s="11"/>
      <c r="C80" s="47"/>
      <c r="D80" s="16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</row>
    <row r="81" spans="1:65" ht="14.25" customHeight="1">
      <c r="A81" s="11"/>
      <c r="B81" s="11"/>
      <c r="C81" s="47"/>
      <c r="D81" s="16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</row>
    <row r="82" spans="1:65" ht="14.25" customHeight="1">
      <c r="A82" s="11"/>
      <c r="B82" s="11"/>
      <c r="C82" s="47"/>
      <c r="D82" s="16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</row>
    <row r="83" spans="1:65" ht="14.25" customHeight="1">
      <c r="A83" s="11"/>
      <c r="B83" s="11"/>
      <c r="C83" s="47"/>
      <c r="D83" s="16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</row>
    <row r="84" spans="1:65" ht="14.25" customHeight="1">
      <c r="A84" s="11"/>
      <c r="B84" s="11"/>
      <c r="C84" s="47"/>
      <c r="D84" s="16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</row>
    <row r="85" spans="1:65" ht="14.25" customHeight="1">
      <c r="A85" s="11"/>
      <c r="B85" s="11"/>
      <c r="C85" s="47"/>
      <c r="D85" s="16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</row>
    <row r="86" spans="1:65" ht="14.25" customHeight="1">
      <c r="A86" s="11"/>
      <c r="B86" s="11"/>
      <c r="C86" s="47"/>
      <c r="D86" s="16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</row>
    <row r="87" spans="1:65" ht="14.25" customHeight="1">
      <c r="A87" s="11"/>
      <c r="B87" s="11"/>
      <c r="C87" s="47"/>
      <c r="D87" s="16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</row>
    <row r="88" spans="1:65" ht="14.25" customHeight="1">
      <c r="A88" s="11"/>
      <c r="B88" s="11"/>
      <c r="C88" s="47"/>
      <c r="D88" s="16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</row>
    <row r="89" spans="1:65" ht="14.25" customHeight="1">
      <c r="A89" s="11"/>
      <c r="B89" s="11"/>
      <c r="C89" s="47"/>
      <c r="D89" s="16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</row>
    <row r="90" spans="1:65" ht="14.25" customHeight="1">
      <c r="A90" s="11"/>
      <c r="B90" s="11"/>
      <c r="C90" s="47"/>
      <c r="D90" s="16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</row>
    <row r="91" spans="1:65" ht="14.25" customHeight="1">
      <c r="A91" s="11"/>
      <c r="B91" s="11"/>
      <c r="C91" s="47"/>
      <c r="D91" s="16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</row>
    <row r="92" spans="1:65" ht="14.25" customHeight="1">
      <c r="A92" s="11"/>
      <c r="B92" s="11"/>
      <c r="C92" s="47"/>
      <c r="D92" s="16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</row>
    <row r="93" spans="1:65" ht="14.25" customHeight="1">
      <c r="A93" s="11"/>
      <c r="B93" s="11"/>
      <c r="C93" s="47"/>
      <c r="D93" s="16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</row>
    <row r="94" spans="1:65" ht="14.25" customHeight="1">
      <c r="A94" s="11"/>
      <c r="B94" s="11"/>
      <c r="C94" s="47"/>
      <c r="D94" s="16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</row>
    <row r="95" spans="1:65" ht="14.25" customHeight="1">
      <c r="A95" s="11"/>
      <c r="B95" s="11"/>
      <c r="C95" s="47"/>
      <c r="D95" s="16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</row>
    <row r="96" spans="1:65" ht="14.25" customHeight="1">
      <c r="A96" s="11"/>
      <c r="B96" s="11"/>
      <c r="C96" s="47"/>
      <c r="D96" s="16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</row>
    <row r="97" spans="1:65" ht="14.25" customHeight="1">
      <c r="A97" s="11"/>
      <c r="B97" s="11"/>
      <c r="C97" s="47"/>
      <c r="D97" s="16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</row>
    <row r="98" spans="1:65" ht="14.25" customHeight="1">
      <c r="A98" s="11"/>
      <c r="B98" s="11"/>
      <c r="C98" s="47"/>
      <c r="D98" s="16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</row>
    <row r="99" spans="1:65" ht="14.25" customHeight="1">
      <c r="A99" s="11"/>
      <c r="B99" s="11"/>
      <c r="C99" s="47"/>
      <c r="D99" s="16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</row>
    <row r="100" spans="1:65" ht="14.25" customHeight="1">
      <c r="A100" s="11"/>
      <c r="B100" s="11"/>
      <c r="C100" s="47"/>
      <c r="D100" s="16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</row>
    <row r="101" spans="1:65" ht="14.25" customHeight="1">
      <c r="A101" s="11"/>
      <c r="B101" s="11"/>
      <c r="C101" s="47"/>
      <c r="D101" s="16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</row>
    <row r="102" spans="1:65" ht="14.25" customHeight="1">
      <c r="A102" s="11"/>
      <c r="B102" s="11"/>
      <c r="C102" s="47"/>
      <c r="D102" s="16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</row>
    <row r="103" spans="1:65" ht="14.25" customHeight="1">
      <c r="A103" s="11"/>
      <c r="B103" s="11"/>
      <c r="C103" s="47"/>
      <c r="D103" s="16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</row>
    <row r="104" spans="1:65" ht="14.25" customHeight="1">
      <c r="A104" s="11"/>
      <c r="B104" s="11"/>
      <c r="C104" s="47"/>
      <c r="D104" s="16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</row>
    <row r="105" spans="1:65" ht="14.25" customHeight="1">
      <c r="A105" s="11"/>
      <c r="B105" s="11"/>
      <c r="C105" s="47"/>
      <c r="D105" s="16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</row>
    <row r="106" spans="1:65" ht="14.25" customHeight="1">
      <c r="A106" s="11"/>
      <c r="B106" s="11"/>
      <c r="C106" s="47"/>
      <c r="D106" s="16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</row>
    <row r="107" spans="1:65" ht="14.25" customHeight="1">
      <c r="A107" s="11"/>
      <c r="B107" s="11"/>
      <c r="C107" s="47"/>
      <c r="D107" s="16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</row>
    <row r="108" spans="1:65" ht="14.25" customHeight="1">
      <c r="A108" s="11"/>
      <c r="B108" s="11"/>
      <c r="C108" s="47"/>
      <c r="D108" s="16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</row>
    <row r="109" spans="1:65" ht="14.25" customHeight="1">
      <c r="A109" s="11"/>
      <c r="B109" s="11"/>
      <c r="C109" s="47"/>
      <c r="D109" s="16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</row>
    <row r="110" spans="1:65" ht="14.25" customHeight="1">
      <c r="A110" s="11"/>
      <c r="B110" s="11"/>
      <c r="C110" s="47"/>
      <c r="D110" s="16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</row>
    <row r="111" spans="1:65" ht="14.25" customHeight="1">
      <c r="A111" s="11"/>
      <c r="B111" s="11"/>
      <c r="C111" s="47"/>
      <c r="D111" s="16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</row>
    <row r="112" spans="1:65" ht="14.25" customHeight="1">
      <c r="A112" s="11"/>
      <c r="B112" s="11"/>
      <c r="C112" s="47"/>
      <c r="D112" s="16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</row>
    <row r="113" spans="1:65" ht="14.25" customHeight="1">
      <c r="A113" s="11"/>
      <c r="B113" s="11"/>
      <c r="C113" s="47"/>
      <c r="D113" s="16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</row>
    <row r="114" spans="1:65" ht="14.25" customHeight="1">
      <c r="A114" s="11"/>
      <c r="B114" s="11"/>
      <c r="C114" s="47"/>
      <c r="D114" s="16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</row>
    <row r="115" spans="1:65" ht="14.25" customHeight="1">
      <c r="A115" s="11"/>
      <c r="B115" s="11"/>
      <c r="C115" s="47"/>
      <c r="D115" s="16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</row>
    <row r="116" spans="1:65" ht="14.25" customHeight="1">
      <c r="A116" s="11"/>
      <c r="B116" s="11"/>
      <c r="C116" s="47"/>
      <c r="D116" s="16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</row>
    <row r="117" spans="1:65" ht="14.25" customHeight="1">
      <c r="A117" s="11"/>
      <c r="B117" s="11"/>
      <c r="C117" s="47"/>
      <c r="D117" s="16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</row>
    <row r="118" spans="1:65" ht="14.25" customHeight="1">
      <c r="A118" s="11"/>
      <c r="B118" s="11"/>
      <c r="C118" s="47"/>
      <c r="D118" s="16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</row>
    <row r="119" spans="1:65" ht="14.25" customHeight="1">
      <c r="A119" s="11"/>
      <c r="B119" s="11"/>
      <c r="C119" s="47"/>
      <c r="D119" s="16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</row>
    <row r="120" spans="1:65" ht="14.25" customHeight="1">
      <c r="A120" s="11"/>
      <c r="B120" s="11"/>
      <c r="C120" s="47"/>
      <c r="D120" s="16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</row>
    <row r="121" spans="1:65" ht="14.25" customHeight="1">
      <c r="A121" s="11"/>
      <c r="B121" s="11"/>
      <c r="C121" s="47"/>
      <c r="D121" s="16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</row>
    <row r="122" spans="1:65" ht="14.25" customHeight="1">
      <c r="A122" s="11"/>
      <c r="B122" s="11"/>
      <c r="C122" s="47"/>
      <c r="D122" s="16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</row>
    <row r="123" spans="1:65" ht="14.25" customHeight="1">
      <c r="A123" s="11"/>
      <c r="B123" s="11"/>
      <c r="C123" s="47"/>
      <c r="D123" s="16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</row>
    <row r="124" spans="1:65" ht="14.25" customHeight="1">
      <c r="A124" s="11"/>
      <c r="B124" s="11"/>
      <c r="C124" s="47"/>
      <c r="D124" s="16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</row>
    <row r="125" spans="1:65" ht="14.25" customHeight="1">
      <c r="A125" s="11"/>
      <c r="B125" s="11"/>
      <c r="C125" s="47"/>
      <c r="D125" s="16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</row>
    <row r="126" spans="1:65" ht="14.25" customHeight="1">
      <c r="A126" s="11"/>
      <c r="B126" s="11"/>
      <c r="C126" s="47"/>
      <c r="D126" s="16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</row>
    <row r="127" spans="1:65" ht="14.25" customHeight="1">
      <c r="A127" s="11"/>
      <c r="B127" s="11"/>
      <c r="C127" s="47"/>
      <c r="D127" s="16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</row>
    <row r="128" spans="1:65" ht="14.25" customHeight="1">
      <c r="A128" s="11"/>
      <c r="B128" s="11"/>
      <c r="C128" s="47"/>
      <c r="D128" s="16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</row>
    <row r="129" spans="1:65" ht="14.25" customHeight="1">
      <c r="A129" s="11"/>
      <c r="B129" s="11"/>
      <c r="C129" s="47"/>
      <c r="D129" s="16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</row>
    <row r="130" spans="1:65" ht="14.25" customHeight="1">
      <c r="A130" s="11"/>
      <c r="B130" s="11"/>
      <c r="C130" s="47"/>
      <c r="D130" s="16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</row>
    <row r="131" spans="1:65" ht="14.25" customHeight="1">
      <c r="A131" s="11"/>
      <c r="B131" s="11"/>
      <c r="C131" s="47"/>
      <c r="D131" s="16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</row>
    <row r="132" spans="1:65" ht="14.25" customHeight="1">
      <c r="A132" s="11"/>
      <c r="B132" s="11"/>
      <c r="C132" s="47"/>
      <c r="D132" s="16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</row>
    <row r="133" spans="1:65" ht="14.25" customHeight="1">
      <c r="A133" s="11"/>
      <c r="B133" s="11"/>
      <c r="C133" s="47"/>
      <c r="D133" s="16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</row>
    <row r="134" spans="1:65" ht="14.25" customHeight="1">
      <c r="A134" s="11"/>
      <c r="B134" s="11"/>
      <c r="C134" s="47"/>
      <c r="D134" s="16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</row>
    <row r="135" spans="1:65" ht="14.25" customHeight="1">
      <c r="A135" s="11"/>
      <c r="B135" s="11"/>
      <c r="C135" s="47"/>
      <c r="D135" s="16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</row>
    <row r="136" spans="1:65" ht="14.25" customHeight="1">
      <c r="A136" s="11"/>
      <c r="B136" s="11"/>
      <c r="C136" s="47"/>
      <c r="D136" s="16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</row>
    <row r="137" spans="1:65" ht="14.25" customHeight="1">
      <c r="A137" s="11"/>
      <c r="B137" s="11"/>
      <c r="C137" s="47"/>
      <c r="D137" s="16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</row>
    <row r="138" spans="1:65" ht="14.25" customHeight="1">
      <c r="A138" s="11"/>
      <c r="B138" s="11"/>
      <c r="C138" s="47"/>
      <c r="D138" s="16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</row>
    <row r="139" spans="1:65" ht="14.25" customHeight="1">
      <c r="A139" s="11"/>
      <c r="B139" s="11"/>
      <c r="C139" s="47"/>
      <c r="D139" s="16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</row>
    <row r="140" spans="1:65" ht="14.25" customHeight="1">
      <c r="A140" s="11"/>
      <c r="B140" s="11"/>
      <c r="C140" s="47"/>
      <c r="D140" s="16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</row>
    <row r="141" spans="1:65" ht="14.25" customHeight="1">
      <c r="A141" s="11"/>
      <c r="B141" s="11"/>
      <c r="C141" s="47"/>
      <c r="D141" s="16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</row>
    <row r="142" spans="1:65" ht="14.25" customHeight="1">
      <c r="A142" s="11"/>
      <c r="B142" s="11"/>
      <c r="C142" s="47"/>
      <c r="D142" s="16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</row>
    <row r="143" spans="1:65" ht="14.25" customHeight="1">
      <c r="A143" s="11"/>
      <c r="B143" s="11"/>
      <c r="C143" s="47"/>
      <c r="D143" s="16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</row>
    <row r="144" spans="1:65" ht="14.25" customHeight="1">
      <c r="A144" s="11"/>
      <c r="B144" s="11"/>
      <c r="C144" s="47"/>
      <c r="D144" s="16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</row>
    <row r="145" spans="1:65" ht="14.25" customHeight="1">
      <c r="A145" s="11"/>
      <c r="B145" s="11"/>
      <c r="C145" s="47"/>
      <c r="D145" s="16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</row>
    <row r="146" spans="1:65" ht="14.25" customHeight="1">
      <c r="A146" s="11"/>
      <c r="B146" s="11"/>
      <c r="C146" s="47"/>
      <c r="D146" s="16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</row>
    <row r="147" spans="1:65" ht="14.25" customHeight="1">
      <c r="A147" s="11"/>
      <c r="B147" s="11"/>
      <c r="C147" s="47"/>
      <c r="D147" s="16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</row>
    <row r="148" spans="1:65" ht="14.25" customHeight="1">
      <c r="A148" s="11"/>
      <c r="B148" s="11"/>
      <c r="C148" s="47"/>
      <c r="D148" s="16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</row>
    <row r="149" spans="1:65" ht="14.25" customHeight="1">
      <c r="A149" s="11"/>
      <c r="B149" s="11"/>
      <c r="C149" s="47"/>
      <c r="D149" s="16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</row>
    <row r="150" spans="1:65" ht="14.25" customHeight="1">
      <c r="A150" s="11"/>
      <c r="B150" s="11"/>
      <c r="C150" s="47"/>
      <c r="D150" s="16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</row>
    <row r="151" spans="1:65" ht="14.25" customHeight="1">
      <c r="A151" s="11"/>
      <c r="B151" s="11"/>
      <c r="C151" s="47"/>
      <c r="D151" s="16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</row>
    <row r="152" spans="1:65" ht="14.25" customHeight="1">
      <c r="A152" s="11"/>
      <c r="B152" s="11"/>
      <c r="C152" s="47"/>
      <c r="D152" s="16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</row>
    <row r="153" spans="1:65" ht="14.25" customHeight="1">
      <c r="A153" s="11"/>
      <c r="B153" s="11"/>
      <c r="C153" s="47"/>
      <c r="D153" s="16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</row>
    <row r="154" spans="1:65" ht="14.25" customHeight="1">
      <c r="A154" s="11"/>
      <c r="B154" s="11"/>
      <c r="C154" s="47"/>
      <c r="D154" s="16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</row>
    <row r="155" spans="1:65" ht="14.25" customHeight="1">
      <c r="A155" s="11"/>
      <c r="B155" s="11"/>
      <c r="C155" s="47"/>
      <c r="D155" s="16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</row>
    <row r="156" spans="1:65" ht="14.25" customHeight="1">
      <c r="A156" s="11"/>
      <c r="B156" s="11"/>
      <c r="C156" s="47"/>
      <c r="D156" s="16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</row>
    <row r="157" spans="1:65" ht="14.25" customHeight="1">
      <c r="A157" s="11"/>
      <c r="B157" s="11"/>
      <c r="C157" s="47"/>
      <c r="D157" s="16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</row>
    <row r="158" spans="1:65" ht="14.25" customHeight="1">
      <c r="A158" s="11"/>
      <c r="B158" s="11"/>
      <c r="C158" s="47"/>
      <c r="D158" s="16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</row>
    <row r="159" spans="1:65" ht="14.25" customHeight="1">
      <c r="A159" s="11"/>
      <c r="B159" s="11"/>
      <c r="C159" s="47"/>
      <c r="D159" s="16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</row>
    <row r="160" spans="1:65" ht="14.25" customHeight="1">
      <c r="A160" s="11"/>
      <c r="B160" s="11"/>
      <c r="C160" s="47"/>
      <c r="D160" s="16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</row>
    <row r="161" spans="1:65" ht="14.25" customHeight="1">
      <c r="A161" s="11"/>
      <c r="B161" s="11"/>
      <c r="C161" s="47"/>
      <c r="D161" s="16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</row>
    <row r="162" spans="1:65" ht="14.25" customHeight="1">
      <c r="A162" s="11"/>
      <c r="B162" s="11"/>
      <c r="C162" s="47"/>
      <c r="D162" s="16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</row>
    <row r="163" spans="1:65" ht="14.25" customHeight="1">
      <c r="A163" s="11"/>
      <c r="B163" s="11"/>
      <c r="C163" s="47"/>
      <c r="D163" s="16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</row>
    <row r="164" spans="1:65" ht="14.25" customHeight="1">
      <c r="A164" s="11"/>
      <c r="B164" s="11"/>
      <c r="C164" s="47"/>
      <c r="D164" s="16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</row>
    <row r="165" spans="1:65" ht="14.25" customHeight="1">
      <c r="A165" s="11"/>
      <c r="B165" s="11"/>
      <c r="C165" s="47"/>
      <c r="D165" s="16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</row>
    <row r="166" spans="1:65" ht="14.25" customHeight="1">
      <c r="A166" s="11"/>
      <c r="B166" s="11"/>
      <c r="C166" s="47"/>
      <c r="D166" s="16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</row>
    <row r="167" spans="1:65" ht="14.25" customHeight="1">
      <c r="A167" s="11"/>
      <c r="B167" s="11"/>
      <c r="C167" s="47"/>
      <c r="D167" s="16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</row>
    <row r="168" spans="1:65" ht="14.25" customHeight="1">
      <c r="A168" s="11"/>
      <c r="B168" s="11"/>
      <c r="C168" s="47"/>
      <c r="D168" s="16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</row>
    <row r="169" spans="1:65" ht="14.25" customHeight="1">
      <c r="A169" s="11"/>
      <c r="B169" s="11"/>
      <c r="C169" s="47"/>
      <c r="D169" s="16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</row>
    <row r="170" spans="1:65" ht="14.25" customHeight="1">
      <c r="A170" s="11"/>
      <c r="B170" s="11"/>
      <c r="C170" s="47"/>
      <c r="D170" s="16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</row>
    <row r="171" spans="1:65" ht="14.25" customHeight="1">
      <c r="A171" s="11"/>
      <c r="B171" s="11"/>
      <c r="C171" s="47"/>
      <c r="D171" s="16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</row>
    <row r="172" spans="1:65" ht="14.25" customHeight="1">
      <c r="A172" s="11"/>
      <c r="B172" s="11"/>
      <c r="C172" s="47"/>
      <c r="D172" s="16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</row>
    <row r="173" spans="1:65" ht="14.25" customHeight="1">
      <c r="A173" s="11"/>
      <c r="B173" s="11"/>
      <c r="C173" s="47"/>
      <c r="D173" s="16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</row>
    <row r="174" spans="1:65" ht="14.25" customHeight="1">
      <c r="A174" s="11"/>
      <c r="B174" s="11"/>
      <c r="C174" s="47"/>
      <c r="D174" s="16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</row>
    <row r="175" spans="1:65" ht="14.25" customHeight="1">
      <c r="A175" s="11"/>
      <c r="B175" s="11"/>
      <c r="C175" s="47"/>
      <c r="D175" s="16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</row>
    <row r="176" spans="1:65" ht="14.25" customHeight="1">
      <c r="A176" s="11"/>
      <c r="B176" s="11"/>
      <c r="C176" s="47"/>
      <c r="D176" s="16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</row>
    <row r="177" spans="1:65" ht="14.25" customHeight="1">
      <c r="A177" s="11"/>
      <c r="B177" s="11"/>
      <c r="C177" s="47"/>
      <c r="D177" s="16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</row>
    <row r="178" spans="1:65" ht="14.25" customHeight="1">
      <c r="A178" s="11"/>
      <c r="B178" s="11"/>
      <c r="C178" s="47"/>
      <c r="D178" s="16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</row>
    <row r="179" spans="1:65" ht="14.25" customHeight="1">
      <c r="A179" s="11"/>
      <c r="B179" s="11"/>
      <c r="C179" s="47"/>
      <c r="D179" s="16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</row>
    <row r="180" spans="1:65" ht="14.25" customHeight="1">
      <c r="A180" s="11"/>
      <c r="B180" s="11"/>
      <c r="C180" s="47"/>
      <c r="D180" s="16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</row>
    <row r="181" spans="1:65" ht="14.25" customHeight="1">
      <c r="A181" s="11"/>
      <c r="B181" s="11"/>
      <c r="C181" s="47"/>
      <c r="D181" s="16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</row>
    <row r="182" spans="1:65" ht="14.25" customHeight="1">
      <c r="A182" s="11"/>
      <c r="B182" s="11"/>
      <c r="C182" s="47"/>
      <c r="D182" s="16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</row>
    <row r="183" spans="1:65" ht="14.25" customHeight="1">
      <c r="A183" s="11"/>
      <c r="B183" s="11"/>
      <c r="C183" s="47"/>
      <c r="D183" s="16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</row>
    <row r="184" spans="1:65" ht="14.25" customHeight="1">
      <c r="A184" s="11"/>
      <c r="B184" s="11"/>
      <c r="C184" s="47"/>
      <c r="D184" s="16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</row>
    <row r="185" spans="1:65" ht="14.25" customHeight="1">
      <c r="A185" s="11"/>
      <c r="B185" s="11"/>
      <c r="C185" s="47"/>
      <c r="D185" s="16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</row>
    <row r="186" spans="1:65" ht="14.25" customHeight="1">
      <c r="A186" s="11"/>
      <c r="B186" s="11"/>
      <c r="C186" s="47"/>
      <c r="D186" s="16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</row>
    <row r="187" spans="1:65" ht="14.25" customHeight="1">
      <c r="A187" s="11"/>
      <c r="B187" s="11"/>
      <c r="C187" s="47"/>
      <c r="D187" s="16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</row>
    <row r="188" spans="1:65" ht="14.25" customHeight="1">
      <c r="A188" s="11"/>
      <c r="B188" s="11"/>
      <c r="C188" s="47"/>
      <c r="D188" s="16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</row>
    <row r="189" spans="1:65" ht="14.25" customHeight="1">
      <c r="A189" s="11"/>
      <c r="B189" s="11"/>
      <c r="C189" s="47"/>
      <c r="D189" s="16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</row>
    <row r="190" spans="1:65" ht="14.25" customHeight="1">
      <c r="A190" s="11"/>
      <c r="B190" s="11"/>
      <c r="C190" s="47"/>
      <c r="D190" s="16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</row>
    <row r="191" spans="1:65" ht="14.25" customHeight="1">
      <c r="A191" s="11"/>
      <c r="B191" s="11"/>
      <c r="C191" s="47"/>
      <c r="D191" s="16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</row>
    <row r="192" spans="1:65" ht="14.25" customHeight="1">
      <c r="A192" s="11"/>
      <c r="B192" s="11"/>
      <c r="C192" s="47"/>
      <c r="D192" s="16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</row>
    <row r="193" spans="1:65" ht="14.25" customHeight="1">
      <c r="A193" s="11"/>
      <c r="B193" s="11"/>
      <c r="C193" s="47"/>
      <c r="D193" s="16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</row>
    <row r="194" spans="1:65" ht="14.25" customHeight="1">
      <c r="A194" s="11"/>
      <c r="B194" s="11"/>
      <c r="C194" s="47"/>
      <c r="D194" s="16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</row>
    <row r="195" spans="1:65" ht="14.25" customHeight="1">
      <c r="A195" s="11"/>
      <c r="B195" s="11"/>
      <c r="C195" s="47"/>
      <c r="D195" s="16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</row>
    <row r="196" spans="1:65" ht="14.25" customHeight="1">
      <c r="A196" s="11"/>
      <c r="B196" s="11"/>
      <c r="C196" s="47"/>
      <c r="D196" s="16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</row>
    <row r="197" spans="1:65" ht="14.25" customHeight="1">
      <c r="A197" s="11"/>
      <c r="B197" s="11"/>
      <c r="C197" s="47"/>
      <c r="D197" s="16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</row>
    <row r="198" spans="1:65" ht="14.25" customHeight="1">
      <c r="A198" s="11"/>
      <c r="B198" s="11"/>
      <c r="C198" s="47"/>
      <c r="D198" s="16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</row>
    <row r="199" spans="1:65" ht="14.25" customHeight="1">
      <c r="A199" s="11"/>
      <c r="B199" s="11"/>
      <c r="C199" s="47"/>
      <c r="D199" s="16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</row>
    <row r="200" spans="1:65" ht="14.25" customHeight="1">
      <c r="A200" s="11"/>
      <c r="B200" s="11"/>
      <c r="C200" s="47"/>
      <c r="D200" s="16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</row>
    <row r="201" spans="1:65" ht="14.25" customHeight="1">
      <c r="A201" s="11"/>
      <c r="B201" s="11"/>
      <c r="C201" s="47"/>
      <c r="D201" s="16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</row>
    <row r="202" spans="1:65" ht="14.25" customHeight="1">
      <c r="A202" s="11"/>
      <c r="B202" s="11"/>
      <c r="C202" s="47"/>
      <c r="D202" s="16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</row>
    <row r="203" spans="1:65" ht="14.25" customHeight="1">
      <c r="A203" s="11"/>
      <c r="B203" s="11"/>
      <c r="C203" s="47"/>
      <c r="D203" s="16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</row>
    <row r="204" spans="1:65" ht="14.25" customHeight="1">
      <c r="A204" s="11"/>
      <c r="B204" s="11"/>
      <c r="C204" s="47"/>
      <c r="D204" s="16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</row>
    <row r="205" spans="1:65" ht="14.25" customHeight="1">
      <c r="A205" s="11"/>
      <c r="B205" s="11"/>
      <c r="C205" s="47"/>
      <c r="D205" s="16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</row>
    <row r="206" spans="1:65" ht="14.25" customHeight="1">
      <c r="A206" s="11"/>
      <c r="B206" s="11"/>
      <c r="C206" s="47"/>
      <c r="D206" s="16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</row>
    <row r="207" spans="1:65" ht="14.25" customHeight="1">
      <c r="A207" s="11"/>
      <c r="B207" s="11"/>
      <c r="C207" s="47"/>
      <c r="D207" s="16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</row>
    <row r="208" spans="1:65" ht="14.25" customHeight="1">
      <c r="A208" s="11"/>
      <c r="B208" s="11"/>
      <c r="C208" s="47"/>
      <c r="D208" s="16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</row>
    <row r="209" spans="1:65" ht="14.25" customHeight="1">
      <c r="A209" s="11"/>
      <c r="B209" s="11"/>
      <c r="C209" s="47"/>
      <c r="D209" s="16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</row>
    <row r="210" spans="1:65" ht="14.25" customHeight="1">
      <c r="A210" s="11"/>
      <c r="B210" s="11"/>
      <c r="C210" s="47"/>
      <c r="D210" s="16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</row>
    <row r="211" spans="1:65" ht="14.25" customHeight="1">
      <c r="A211" s="11"/>
      <c r="B211" s="11"/>
      <c r="C211" s="47"/>
      <c r="D211" s="16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</row>
    <row r="212" spans="1:65" ht="14.25" customHeight="1">
      <c r="A212" s="11"/>
      <c r="B212" s="11"/>
      <c r="C212" s="47"/>
      <c r="D212" s="16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</row>
    <row r="213" spans="1:65" ht="14.25" customHeight="1">
      <c r="A213" s="11"/>
      <c r="B213" s="11"/>
      <c r="C213" s="47"/>
      <c r="D213" s="16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</row>
    <row r="214" spans="1:65" ht="14.25" customHeight="1">
      <c r="A214" s="11"/>
      <c r="B214" s="11"/>
      <c r="C214" s="47"/>
      <c r="D214" s="16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</row>
    <row r="215" spans="1:65" ht="14.25" customHeight="1">
      <c r="A215" s="11"/>
      <c r="B215" s="11"/>
      <c r="C215" s="47"/>
      <c r="D215" s="16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</row>
    <row r="216" spans="1:65" ht="14.25" customHeight="1">
      <c r="A216" s="11"/>
      <c r="B216" s="11"/>
      <c r="C216" s="47"/>
      <c r="D216" s="16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</row>
    <row r="217" spans="1:65" ht="14.25" customHeight="1">
      <c r="A217" s="11"/>
      <c r="B217" s="11"/>
      <c r="C217" s="47"/>
      <c r="D217" s="16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</row>
    <row r="218" spans="1:65" ht="14.25" customHeight="1">
      <c r="A218" s="11"/>
      <c r="B218" s="11"/>
      <c r="C218" s="47"/>
      <c r="D218" s="16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</row>
    <row r="219" spans="1:65" ht="14.25" customHeight="1">
      <c r="A219" s="11"/>
      <c r="B219" s="11"/>
      <c r="C219" s="47"/>
      <c r="D219" s="16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</row>
    <row r="220" spans="1:65" ht="14.25" customHeight="1">
      <c r="A220" s="11"/>
      <c r="B220" s="11"/>
      <c r="C220" s="47"/>
      <c r="D220" s="16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</row>
    <row r="221" spans="1:65" ht="14.25" customHeight="1">
      <c r="A221" s="11"/>
      <c r="B221" s="11"/>
      <c r="C221" s="47"/>
      <c r="D221" s="16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</row>
    <row r="222" spans="1:65" ht="14.25" customHeight="1">
      <c r="A222" s="11"/>
      <c r="B222" s="11"/>
      <c r="C222" s="47"/>
      <c r="D222" s="16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</row>
    <row r="223" spans="1:65" ht="14.25" customHeight="1">
      <c r="A223" s="11"/>
      <c r="B223" s="11"/>
      <c r="C223" s="47"/>
      <c r="D223" s="16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</row>
    <row r="224" spans="1:65" ht="14.25" customHeight="1">
      <c r="A224" s="11"/>
      <c r="B224" s="11"/>
      <c r="C224" s="47"/>
      <c r="D224" s="16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</row>
    <row r="225" spans="1:65" ht="14.25" customHeight="1">
      <c r="A225" s="11"/>
      <c r="B225" s="11"/>
      <c r="C225" s="47"/>
      <c r="D225" s="16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</row>
    <row r="226" spans="1:65" ht="14.25" customHeight="1">
      <c r="A226" s="11"/>
      <c r="B226" s="11"/>
      <c r="C226" s="47"/>
      <c r="D226" s="16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</row>
    <row r="227" spans="1:65" ht="14.25" customHeight="1">
      <c r="A227" s="11"/>
      <c r="B227" s="11"/>
      <c r="C227" s="47"/>
      <c r="D227" s="16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</row>
    <row r="228" spans="1:65" ht="14.25" customHeight="1">
      <c r="A228" s="11"/>
      <c r="B228" s="11"/>
      <c r="C228" s="47"/>
      <c r="D228" s="16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</row>
    <row r="229" spans="1:65" ht="14.25" customHeight="1">
      <c r="A229" s="11"/>
      <c r="B229" s="11"/>
      <c r="C229" s="47"/>
      <c r="D229" s="16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</row>
    <row r="230" spans="1:65" ht="14.25" customHeight="1">
      <c r="A230" s="11"/>
      <c r="B230" s="11"/>
      <c r="C230" s="47"/>
      <c r="D230" s="16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</row>
    <row r="231" spans="1:65" ht="14.25" customHeight="1">
      <c r="A231" s="11"/>
      <c r="B231" s="11"/>
      <c r="C231" s="47"/>
      <c r="D231" s="16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</row>
    <row r="232" spans="1:65" ht="14.25" customHeight="1">
      <c r="A232" s="11"/>
      <c r="B232" s="11"/>
      <c r="C232" s="47"/>
      <c r="D232" s="16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</row>
    <row r="233" spans="1:65" ht="14.25" customHeight="1">
      <c r="A233" s="11"/>
      <c r="B233" s="11"/>
      <c r="C233" s="47"/>
      <c r="D233" s="16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</row>
    <row r="234" spans="1:65" ht="14.25" customHeight="1">
      <c r="A234" s="11"/>
      <c r="B234" s="11"/>
      <c r="C234" s="47"/>
      <c r="D234" s="16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</row>
    <row r="235" spans="1:65" ht="14.25" customHeight="1">
      <c r="A235" s="11"/>
      <c r="B235" s="11"/>
      <c r="C235" s="47"/>
      <c r="D235" s="16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</row>
    <row r="236" spans="1:65" ht="14.25" customHeight="1">
      <c r="A236" s="11"/>
      <c r="B236" s="11"/>
      <c r="C236" s="47"/>
      <c r="D236" s="16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</row>
    <row r="237" spans="1:65" ht="14.25" customHeight="1">
      <c r="A237" s="11"/>
      <c r="B237" s="11"/>
      <c r="C237" s="47"/>
      <c r="D237" s="16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</row>
    <row r="238" spans="1:65" ht="14.25" customHeight="1">
      <c r="A238" s="11"/>
      <c r="B238" s="11"/>
      <c r="C238" s="47"/>
      <c r="D238" s="16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</row>
    <row r="239" spans="1:65" ht="14.25" customHeight="1">
      <c r="A239" s="11"/>
      <c r="B239" s="11"/>
      <c r="C239" s="47"/>
      <c r="D239" s="16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</row>
    <row r="240" spans="1:65" ht="14.25" customHeight="1">
      <c r="A240" s="11"/>
      <c r="B240" s="11"/>
      <c r="C240" s="47"/>
      <c r="D240" s="16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</row>
    <row r="241" spans="1:65" ht="14.25" customHeight="1">
      <c r="A241" s="11"/>
      <c r="B241" s="11"/>
      <c r="C241" s="47"/>
      <c r="D241" s="16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</row>
    <row r="242" spans="1:65" ht="14.25" customHeight="1">
      <c r="A242" s="11"/>
      <c r="B242" s="11"/>
      <c r="C242" s="47"/>
      <c r="D242" s="16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</row>
    <row r="243" spans="1:65" ht="14.25" customHeight="1">
      <c r="A243" s="11"/>
      <c r="B243" s="11"/>
      <c r="C243" s="47"/>
      <c r="D243" s="16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</row>
    <row r="244" spans="1:65" ht="14.25" customHeight="1">
      <c r="A244" s="11"/>
      <c r="B244" s="11"/>
      <c r="C244" s="47"/>
      <c r="D244" s="16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</row>
    <row r="245" spans="1:65" ht="14.25" customHeight="1">
      <c r="A245" s="11"/>
      <c r="B245" s="11"/>
      <c r="C245" s="47"/>
      <c r="D245" s="16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</row>
    <row r="246" spans="1:65" ht="14.25" customHeight="1">
      <c r="A246" s="11"/>
      <c r="B246" s="11"/>
      <c r="C246" s="47"/>
      <c r="D246" s="16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</row>
    <row r="247" spans="1:65" ht="14.25" customHeight="1">
      <c r="A247" s="11"/>
      <c r="B247" s="11"/>
      <c r="C247" s="47"/>
      <c r="D247" s="16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</row>
    <row r="248" spans="1:65" ht="14.25" customHeight="1">
      <c r="A248" s="11"/>
      <c r="B248" s="11"/>
      <c r="C248" s="47"/>
      <c r="D248" s="16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</row>
    <row r="249" spans="1:65" ht="14.25" customHeight="1">
      <c r="A249" s="11"/>
      <c r="B249" s="11"/>
      <c r="C249" s="47"/>
      <c r="D249" s="16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</row>
    <row r="250" spans="1:65" ht="14.25" customHeight="1">
      <c r="A250" s="11"/>
      <c r="B250" s="11"/>
      <c r="C250" s="47"/>
      <c r="D250" s="16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</row>
    <row r="251" spans="1:65" ht="14.25" customHeight="1">
      <c r="A251" s="11"/>
      <c r="B251" s="11"/>
      <c r="C251" s="47"/>
      <c r="D251" s="16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</row>
    <row r="252" spans="1:65" ht="14.25" customHeight="1">
      <c r="A252" s="11"/>
      <c r="B252" s="11"/>
      <c r="C252" s="47"/>
      <c r="D252" s="16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</row>
    <row r="253" spans="1:65" ht="14.25" customHeight="1">
      <c r="A253" s="11"/>
      <c r="B253" s="11"/>
      <c r="C253" s="47"/>
      <c r="D253" s="16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</row>
    <row r="254" spans="1:65" ht="14.25" customHeight="1">
      <c r="A254" s="11"/>
      <c r="B254" s="11"/>
      <c r="C254" s="47"/>
      <c r="D254" s="16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</row>
    <row r="255" spans="1:65" ht="14.25" customHeight="1">
      <c r="A255" s="11"/>
      <c r="B255" s="11"/>
      <c r="C255" s="47"/>
      <c r="D255" s="16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</row>
    <row r="256" spans="1:65" ht="14.25" customHeight="1">
      <c r="A256" s="11"/>
      <c r="B256" s="11"/>
      <c r="C256" s="47"/>
      <c r="D256" s="16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</row>
    <row r="257" spans="1:65" ht="14.25" customHeight="1">
      <c r="A257" s="11"/>
      <c r="B257" s="11"/>
      <c r="C257" s="47"/>
      <c r="D257" s="16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</row>
    <row r="258" spans="1:65" ht="14.25" customHeight="1">
      <c r="A258" s="11"/>
      <c r="B258" s="11"/>
      <c r="C258" s="47"/>
      <c r="D258" s="16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</row>
    <row r="259" spans="1:65" ht="14.25" customHeight="1">
      <c r="A259" s="11"/>
      <c r="B259" s="11"/>
      <c r="C259" s="47"/>
      <c r="D259" s="16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</row>
    <row r="260" spans="1:65" ht="14.25" customHeight="1">
      <c r="A260" s="11"/>
      <c r="B260" s="11"/>
      <c r="C260" s="47"/>
      <c r="D260" s="16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</row>
    <row r="261" spans="1:65" ht="14.25" customHeight="1">
      <c r="A261" s="11"/>
      <c r="B261" s="11"/>
      <c r="C261" s="47"/>
      <c r="D261" s="16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</row>
    <row r="262" spans="1:65" ht="14.25" customHeight="1">
      <c r="A262" s="11"/>
      <c r="B262" s="11"/>
      <c r="C262" s="47"/>
      <c r="D262" s="16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</row>
    <row r="263" spans="1:65" ht="14.25" customHeight="1">
      <c r="A263" s="11"/>
      <c r="B263" s="11"/>
      <c r="C263" s="47"/>
      <c r="D263" s="16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</row>
    <row r="264" spans="1:65" ht="14.25" customHeight="1">
      <c r="A264" s="11"/>
      <c r="B264" s="11"/>
      <c r="C264" s="47"/>
      <c r="D264" s="16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</row>
    <row r="265" spans="1:65" ht="14.25" customHeight="1">
      <c r="A265" s="11"/>
      <c r="B265" s="11"/>
      <c r="C265" s="47"/>
      <c r="D265" s="16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</row>
    <row r="266" spans="1:65" ht="14.25" customHeight="1">
      <c r="A266" s="11"/>
      <c r="B266" s="11"/>
      <c r="C266" s="47"/>
      <c r="D266" s="16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</row>
    <row r="267" spans="1:65" ht="14.25" customHeight="1">
      <c r="A267" s="11"/>
      <c r="B267" s="11"/>
      <c r="C267" s="47"/>
      <c r="D267" s="16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</row>
    <row r="268" spans="1:65" ht="14.25" customHeight="1">
      <c r="A268" s="11"/>
      <c r="B268" s="11"/>
      <c r="C268" s="47"/>
      <c r="D268" s="16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</row>
    <row r="269" spans="1:65" ht="14.25" customHeight="1">
      <c r="A269" s="11"/>
      <c r="B269" s="11"/>
      <c r="C269" s="47"/>
      <c r="D269" s="16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</row>
    <row r="270" spans="1:65" ht="14.25" customHeight="1">
      <c r="A270" s="11"/>
      <c r="B270" s="11"/>
      <c r="C270" s="47"/>
      <c r="D270" s="16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</row>
    <row r="271" spans="1:65" ht="14.25" customHeight="1">
      <c r="A271" s="11"/>
      <c r="B271" s="11"/>
      <c r="C271" s="47"/>
      <c r="D271" s="16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</row>
    <row r="272" spans="1:65" ht="14.25" customHeight="1">
      <c r="A272" s="11"/>
      <c r="B272" s="11"/>
      <c r="C272" s="47"/>
      <c r="D272" s="16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</row>
    <row r="273" spans="1:65" ht="14.25" customHeight="1">
      <c r="A273" s="11"/>
      <c r="B273" s="11"/>
      <c r="C273" s="47"/>
      <c r="D273" s="16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</row>
    <row r="274" spans="1:65" ht="14.25" customHeight="1">
      <c r="A274" s="11"/>
      <c r="B274" s="11"/>
      <c r="C274" s="47"/>
      <c r="D274" s="16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</row>
    <row r="275" spans="1:65" ht="14.25" customHeight="1">
      <c r="A275" s="11"/>
      <c r="B275" s="11"/>
      <c r="C275" s="47"/>
      <c r="D275" s="16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</row>
    <row r="276" spans="1:65" ht="14.25" customHeight="1">
      <c r="A276" s="11"/>
      <c r="B276" s="11"/>
      <c r="C276" s="47"/>
      <c r="D276" s="16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</row>
    <row r="277" spans="1:65" ht="14.25" customHeight="1">
      <c r="A277" s="11"/>
      <c r="B277" s="11"/>
      <c r="C277" s="47"/>
      <c r="D277" s="16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</row>
    <row r="278" spans="1:65" ht="14.25" customHeight="1">
      <c r="A278" s="11"/>
      <c r="B278" s="11"/>
      <c r="C278" s="47"/>
      <c r="D278" s="16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</row>
    <row r="279" spans="1:65" ht="14.25" customHeight="1">
      <c r="A279" s="11"/>
      <c r="B279" s="11"/>
      <c r="C279" s="47"/>
      <c r="D279" s="16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</row>
    <row r="280" spans="1:65" ht="14.25" customHeight="1">
      <c r="A280" s="11"/>
      <c r="B280" s="11"/>
      <c r="C280" s="47"/>
      <c r="D280" s="16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</row>
    <row r="281" spans="1:65" ht="14.25" customHeight="1">
      <c r="A281" s="11"/>
      <c r="B281" s="11"/>
      <c r="C281" s="47"/>
      <c r="D281" s="16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</row>
    <row r="282" spans="1:65" ht="14.25" customHeight="1">
      <c r="A282" s="11"/>
      <c r="B282" s="11"/>
      <c r="C282" s="47"/>
      <c r="D282" s="16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</row>
    <row r="283" spans="1:65" ht="14.25" customHeight="1">
      <c r="A283" s="11"/>
      <c r="B283" s="11"/>
      <c r="C283" s="47"/>
      <c r="D283" s="16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</row>
    <row r="284" spans="1:65" ht="14.25" customHeight="1">
      <c r="A284" s="11"/>
      <c r="B284" s="11"/>
      <c r="C284" s="47"/>
      <c r="D284" s="16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</row>
    <row r="285" spans="1:65" ht="14.25" customHeight="1">
      <c r="A285" s="11"/>
      <c r="B285" s="11"/>
      <c r="C285" s="47"/>
      <c r="D285" s="16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</row>
    <row r="286" spans="1:65" ht="14.25" customHeight="1">
      <c r="A286" s="11"/>
      <c r="B286" s="11"/>
      <c r="C286" s="47"/>
      <c r="D286" s="16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</row>
    <row r="287" spans="1:65" ht="14.25" customHeight="1">
      <c r="A287" s="11"/>
      <c r="B287" s="11"/>
      <c r="C287" s="47"/>
      <c r="D287" s="16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</row>
    <row r="288" spans="1:65" ht="14.25" customHeight="1">
      <c r="A288" s="11"/>
      <c r="B288" s="11"/>
      <c r="C288" s="47"/>
      <c r="D288" s="16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</row>
    <row r="289" spans="1:65" ht="14.25" customHeight="1">
      <c r="A289" s="11"/>
      <c r="B289" s="11"/>
      <c r="C289" s="47"/>
      <c r="D289" s="16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</row>
    <row r="290" spans="1:65" ht="14.25" customHeight="1">
      <c r="A290" s="11"/>
      <c r="B290" s="11"/>
      <c r="C290" s="47"/>
      <c r="D290" s="16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</row>
    <row r="291" spans="1:65" ht="14.25" customHeight="1">
      <c r="A291" s="11"/>
      <c r="B291" s="11"/>
      <c r="C291" s="47"/>
      <c r="D291" s="16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</row>
    <row r="292" spans="1:65" ht="14.25" customHeight="1">
      <c r="A292" s="11"/>
      <c r="B292" s="11"/>
      <c r="C292" s="47"/>
      <c r="D292" s="16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</row>
    <row r="293" spans="1:65" ht="14.25" customHeight="1">
      <c r="A293" s="11"/>
      <c r="B293" s="11"/>
      <c r="C293" s="47"/>
      <c r="D293" s="16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</row>
    <row r="294" spans="1:65" ht="14.25" customHeight="1">
      <c r="A294" s="11"/>
      <c r="B294" s="11"/>
      <c r="C294" s="47"/>
      <c r="D294" s="16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</row>
    <row r="295" spans="1:65" ht="14.25" customHeight="1">
      <c r="A295" s="11"/>
      <c r="B295" s="11"/>
      <c r="C295" s="47"/>
      <c r="D295" s="16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</row>
    <row r="296" spans="1:65" ht="14.25" customHeight="1">
      <c r="A296" s="11"/>
      <c r="B296" s="11"/>
      <c r="C296" s="47"/>
      <c r="D296" s="16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</row>
    <row r="297" spans="1:65" ht="14.25" customHeight="1">
      <c r="A297" s="11"/>
      <c r="B297" s="11"/>
      <c r="C297" s="47"/>
      <c r="D297" s="16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</row>
    <row r="298" spans="1:65" ht="14.25" customHeight="1">
      <c r="A298" s="11"/>
      <c r="B298" s="11"/>
      <c r="C298" s="47"/>
      <c r="D298" s="16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</row>
    <row r="299" spans="1:65" ht="14.25" customHeight="1">
      <c r="A299" s="11"/>
      <c r="B299" s="11"/>
      <c r="C299" s="47"/>
      <c r="D299" s="16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</row>
    <row r="300" spans="1:65" ht="14.25" customHeight="1">
      <c r="A300" s="11"/>
      <c r="B300" s="11"/>
      <c r="C300" s="47"/>
      <c r="D300" s="16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</row>
    <row r="301" spans="1:65" ht="14.25" customHeight="1">
      <c r="A301" s="11"/>
      <c r="B301" s="11"/>
      <c r="C301" s="47"/>
      <c r="D301" s="16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</row>
    <row r="302" spans="1:65" ht="14.25" customHeight="1">
      <c r="A302" s="11"/>
      <c r="B302" s="11"/>
      <c r="C302" s="47"/>
      <c r="D302" s="16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</row>
    <row r="303" spans="1:65" ht="14.25" customHeight="1">
      <c r="A303" s="11"/>
      <c r="B303" s="11"/>
      <c r="C303" s="47"/>
      <c r="D303" s="16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</row>
    <row r="304" spans="1:65" ht="14.25" customHeight="1">
      <c r="A304" s="11"/>
      <c r="B304" s="11"/>
      <c r="C304" s="47"/>
      <c r="D304" s="16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</row>
    <row r="305" spans="1:65" ht="14.25" customHeight="1">
      <c r="A305" s="11"/>
      <c r="B305" s="11"/>
      <c r="C305" s="47"/>
      <c r="D305" s="16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</row>
    <row r="306" spans="1:65" ht="14.25" customHeight="1">
      <c r="A306" s="11"/>
      <c r="B306" s="11"/>
      <c r="C306" s="47"/>
      <c r="D306" s="16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</row>
    <row r="307" spans="1:65" ht="14.25" customHeight="1">
      <c r="A307" s="11"/>
      <c r="B307" s="11"/>
      <c r="C307" s="47"/>
      <c r="D307" s="16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</row>
    <row r="308" spans="1:65" ht="14.25" customHeight="1">
      <c r="A308" s="11"/>
      <c r="B308" s="11"/>
      <c r="C308" s="47"/>
      <c r="D308" s="16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</row>
    <row r="309" spans="1:65" ht="14.25" customHeight="1">
      <c r="A309" s="11"/>
      <c r="B309" s="11"/>
      <c r="C309" s="47"/>
      <c r="D309" s="16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</row>
    <row r="310" spans="1:65" ht="14.25" customHeight="1">
      <c r="A310" s="11"/>
      <c r="B310" s="11"/>
      <c r="C310" s="47"/>
      <c r="D310" s="16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</row>
    <row r="311" spans="1:65" ht="14.25" customHeight="1">
      <c r="A311" s="11"/>
      <c r="B311" s="11"/>
      <c r="C311" s="47"/>
      <c r="D311" s="16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</row>
    <row r="312" spans="1:65" ht="14.25" customHeight="1">
      <c r="A312" s="11"/>
      <c r="B312" s="11"/>
      <c r="C312" s="47"/>
      <c r="D312" s="16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</row>
    <row r="313" spans="1:65" ht="14.25" customHeight="1">
      <c r="A313" s="11"/>
      <c r="B313" s="11"/>
      <c r="C313" s="47"/>
      <c r="D313" s="16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</row>
    <row r="314" spans="1:65" ht="14.25" customHeight="1">
      <c r="A314" s="11"/>
      <c r="B314" s="11"/>
      <c r="C314" s="47"/>
      <c r="D314" s="16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</row>
    <row r="315" spans="1:65" ht="14.25" customHeight="1">
      <c r="A315" s="11"/>
      <c r="B315" s="11"/>
      <c r="C315" s="47"/>
      <c r="D315" s="16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</row>
    <row r="316" spans="1:65" ht="14.25" customHeight="1">
      <c r="A316" s="11"/>
      <c r="B316" s="11"/>
      <c r="C316" s="47"/>
      <c r="D316" s="16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</row>
    <row r="317" spans="1:65" ht="14.25" customHeight="1">
      <c r="A317" s="11"/>
      <c r="B317" s="11"/>
      <c r="C317" s="47"/>
      <c r="D317" s="16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</row>
    <row r="318" spans="1:65" ht="14.25" customHeight="1">
      <c r="A318" s="11"/>
      <c r="B318" s="11"/>
      <c r="C318" s="47"/>
      <c r="D318" s="16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</row>
    <row r="319" spans="1:65" ht="14.25" customHeight="1">
      <c r="A319" s="11"/>
      <c r="B319" s="11"/>
      <c r="C319" s="47"/>
      <c r="D319" s="16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</row>
    <row r="320" spans="1:65" ht="14.25" customHeight="1">
      <c r="A320" s="11"/>
      <c r="B320" s="11"/>
      <c r="C320" s="47"/>
      <c r="D320" s="16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</row>
    <row r="321" spans="1:65" ht="14.25" customHeight="1">
      <c r="A321" s="11"/>
      <c r="B321" s="11"/>
      <c r="C321" s="47"/>
      <c r="D321" s="16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</row>
    <row r="322" spans="1:65" ht="14.25" customHeight="1">
      <c r="A322" s="11"/>
      <c r="B322" s="11"/>
      <c r="C322" s="47"/>
      <c r="D322" s="16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</row>
    <row r="323" spans="1:65" ht="14.25" customHeight="1">
      <c r="A323" s="11"/>
      <c r="B323" s="11"/>
      <c r="C323" s="47"/>
      <c r="D323" s="16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</row>
    <row r="324" spans="1:65" ht="14.25" customHeight="1">
      <c r="A324" s="11"/>
      <c r="B324" s="11"/>
      <c r="C324" s="47"/>
      <c r="D324" s="16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</row>
    <row r="325" spans="1:65" ht="14.25" customHeight="1">
      <c r="A325" s="11"/>
      <c r="B325" s="11"/>
      <c r="C325" s="47"/>
      <c r="D325" s="16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</row>
    <row r="326" spans="1:65" ht="14.25" customHeight="1">
      <c r="A326" s="11"/>
      <c r="B326" s="11"/>
      <c r="C326" s="47"/>
      <c r="D326" s="16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</row>
    <row r="327" spans="1:65" ht="14.25" customHeight="1">
      <c r="A327" s="11"/>
      <c r="B327" s="11"/>
      <c r="C327" s="47"/>
      <c r="D327" s="16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</row>
    <row r="328" spans="1:65" ht="14.25" customHeight="1">
      <c r="A328" s="11"/>
      <c r="B328" s="11"/>
      <c r="C328" s="47"/>
      <c r="D328" s="16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</row>
    <row r="329" spans="1:65" ht="14.25" customHeight="1">
      <c r="A329" s="11"/>
      <c r="B329" s="11"/>
      <c r="C329" s="47"/>
      <c r="D329" s="16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</row>
    <row r="330" spans="1:65" ht="14.25" customHeight="1">
      <c r="A330" s="11"/>
      <c r="B330" s="11"/>
      <c r="C330" s="47"/>
      <c r="D330" s="16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</row>
    <row r="331" spans="1:65" ht="14.25" customHeight="1">
      <c r="A331" s="11"/>
      <c r="B331" s="11"/>
      <c r="C331" s="47"/>
      <c r="D331" s="16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</row>
    <row r="332" spans="1:65" ht="14.25" customHeight="1">
      <c r="A332" s="11"/>
      <c r="B332" s="11"/>
      <c r="C332" s="47"/>
      <c r="D332" s="16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</row>
    <row r="333" spans="1:65" ht="14.25" customHeight="1">
      <c r="A333" s="11"/>
      <c r="B333" s="11"/>
      <c r="C333" s="47"/>
      <c r="D333" s="16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</row>
    <row r="334" spans="1:65" ht="14.25" customHeight="1">
      <c r="A334" s="11"/>
      <c r="B334" s="11"/>
      <c r="C334" s="47"/>
      <c r="D334" s="16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</row>
    <row r="335" spans="1:65" ht="14.25" customHeight="1">
      <c r="A335" s="11"/>
      <c r="B335" s="11"/>
      <c r="C335" s="47"/>
      <c r="D335" s="16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</row>
    <row r="336" spans="1:65" ht="14.25" customHeight="1">
      <c r="A336" s="11"/>
      <c r="B336" s="11"/>
      <c r="C336" s="47"/>
      <c r="D336" s="16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</row>
    <row r="337" spans="1:65" ht="14.25" customHeight="1">
      <c r="A337" s="11"/>
      <c r="B337" s="11"/>
      <c r="C337" s="47"/>
      <c r="D337" s="16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</row>
    <row r="338" spans="1:65" ht="14.25" customHeight="1">
      <c r="A338" s="11"/>
      <c r="B338" s="11"/>
      <c r="C338" s="47"/>
      <c r="D338" s="16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</row>
    <row r="339" spans="1:65" ht="14.25" customHeight="1">
      <c r="A339" s="11"/>
      <c r="B339" s="11"/>
      <c r="C339" s="47"/>
      <c r="D339" s="16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</row>
    <row r="340" spans="1:65" ht="14.25" customHeight="1">
      <c r="A340" s="11"/>
      <c r="B340" s="11"/>
      <c r="C340" s="47"/>
      <c r="D340" s="16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</row>
    <row r="341" spans="1:65" ht="14.25" customHeight="1">
      <c r="A341" s="11"/>
      <c r="B341" s="11"/>
      <c r="C341" s="47"/>
      <c r="D341" s="16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</row>
    <row r="342" spans="1:65" ht="14.25" customHeight="1">
      <c r="A342" s="11"/>
      <c r="B342" s="11"/>
      <c r="C342" s="47"/>
      <c r="D342" s="16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</row>
    <row r="343" spans="1:65" ht="14.25" customHeight="1">
      <c r="A343" s="11"/>
      <c r="B343" s="11"/>
      <c r="C343" s="47"/>
      <c r="D343" s="16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</row>
    <row r="344" spans="1:65" ht="14.25" customHeight="1">
      <c r="A344" s="11"/>
      <c r="B344" s="11"/>
      <c r="C344" s="47"/>
      <c r="D344" s="16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</row>
    <row r="345" spans="1:65" ht="14.25" customHeight="1">
      <c r="A345" s="11"/>
      <c r="B345" s="11"/>
      <c r="C345" s="47"/>
      <c r="D345" s="16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</row>
    <row r="346" spans="1:65" ht="14.25" customHeight="1">
      <c r="A346" s="11"/>
      <c r="B346" s="11"/>
      <c r="C346" s="47"/>
      <c r="D346" s="16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</row>
    <row r="347" spans="1:65" ht="14.25" customHeight="1">
      <c r="A347" s="11"/>
      <c r="B347" s="11"/>
      <c r="C347" s="47"/>
      <c r="D347" s="16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</row>
    <row r="348" spans="1:65" ht="14.25" customHeight="1">
      <c r="A348" s="11"/>
      <c r="B348" s="11"/>
      <c r="C348" s="47"/>
      <c r="D348" s="16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</row>
    <row r="349" spans="1:65" ht="14.25" customHeight="1">
      <c r="A349" s="11"/>
      <c r="B349" s="11"/>
      <c r="C349" s="47"/>
      <c r="D349" s="16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</row>
    <row r="350" spans="1:65" ht="14.25" customHeight="1">
      <c r="A350" s="11"/>
      <c r="B350" s="11"/>
      <c r="C350" s="47"/>
      <c r="D350" s="16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</row>
    <row r="351" spans="1:65" ht="14.25" customHeight="1">
      <c r="A351" s="11"/>
      <c r="B351" s="11"/>
      <c r="C351" s="47"/>
      <c r="D351" s="16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</row>
    <row r="352" spans="1:65" ht="14.25" customHeight="1">
      <c r="A352" s="11"/>
      <c r="B352" s="11"/>
      <c r="C352" s="47"/>
      <c r="D352" s="16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</row>
    <row r="353" spans="1:65" ht="14.25" customHeight="1">
      <c r="A353" s="11"/>
      <c r="B353" s="11"/>
      <c r="C353" s="47"/>
      <c r="D353" s="16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</row>
    <row r="354" spans="1:65" ht="14.25" customHeight="1">
      <c r="A354" s="11"/>
      <c r="B354" s="11"/>
      <c r="C354" s="47"/>
      <c r="D354" s="16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</row>
    <row r="355" spans="1:65" ht="14.25" customHeight="1">
      <c r="A355" s="11"/>
      <c r="B355" s="11"/>
      <c r="C355" s="47"/>
      <c r="D355" s="16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</row>
    <row r="356" spans="1:65" ht="14.25" customHeight="1">
      <c r="A356" s="11"/>
      <c r="B356" s="11"/>
      <c r="C356" s="47"/>
      <c r="D356" s="16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</row>
    <row r="357" spans="1:65" ht="14.25" customHeight="1">
      <c r="A357" s="11"/>
      <c r="B357" s="11"/>
      <c r="C357" s="47"/>
      <c r="D357" s="16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</row>
    <row r="358" spans="1:65" ht="14.25" customHeight="1">
      <c r="A358" s="11"/>
      <c r="B358" s="11"/>
      <c r="C358" s="47"/>
      <c r="D358" s="16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</row>
    <row r="359" spans="1:65" ht="14.25" customHeight="1">
      <c r="A359" s="11"/>
      <c r="B359" s="11"/>
      <c r="C359" s="47"/>
      <c r="D359" s="16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</row>
    <row r="360" spans="1:65" ht="14.25" customHeight="1">
      <c r="A360" s="11"/>
      <c r="B360" s="11"/>
      <c r="C360" s="47"/>
      <c r="D360" s="16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</row>
    <row r="361" spans="1:65" ht="14.25" customHeight="1">
      <c r="A361" s="11"/>
      <c r="B361" s="11"/>
      <c r="C361" s="47"/>
      <c r="D361" s="16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</row>
    <row r="362" spans="1:65" ht="14.25" customHeight="1">
      <c r="A362" s="11"/>
      <c r="B362" s="11"/>
      <c r="C362" s="47"/>
      <c r="D362" s="16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</row>
    <row r="363" spans="1:65" ht="14.25" customHeight="1">
      <c r="A363" s="11"/>
      <c r="B363" s="11"/>
      <c r="C363" s="47"/>
      <c r="D363" s="16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</row>
    <row r="364" spans="1:65" ht="14.25" customHeight="1">
      <c r="A364" s="11"/>
      <c r="B364" s="11"/>
      <c r="C364" s="47"/>
      <c r="D364" s="16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</row>
    <row r="365" spans="1:65" ht="14.25" customHeight="1">
      <c r="A365" s="11"/>
      <c r="B365" s="11"/>
      <c r="C365" s="47"/>
      <c r="D365" s="16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</row>
    <row r="366" spans="1:65" ht="14.25" customHeight="1">
      <c r="A366" s="11"/>
      <c r="B366" s="11"/>
      <c r="C366" s="47"/>
      <c r="D366" s="16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</row>
    <row r="367" spans="1:65" ht="14.25" customHeight="1">
      <c r="A367" s="11"/>
      <c r="B367" s="11"/>
      <c r="C367" s="47"/>
      <c r="D367" s="16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</row>
    <row r="368" spans="1:65" ht="14.25" customHeight="1">
      <c r="A368" s="11"/>
      <c r="B368" s="11"/>
      <c r="C368" s="47"/>
      <c r="D368" s="16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</row>
    <row r="369" spans="1:65" ht="14.25" customHeight="1">
      <c r="A369" s="11"/>
      <c r="B369" s="11"/>
      <c r="C369" s="47"/>
      <c r="D369" s="16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</row>
    <row r="370" spans="1:65" ht="14.25" customHeight="1">
      <c r="A370" s="11"/>
      <c r="B370" s="11"/>
      <c r="C370" s="47"/>
      <c r="D370" s="16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</row>
    <row r="371" spans="1:65" ht="14.25" customHeight="1">
      <c r="A371" s="11"/>
      <c r="B371" s="11"/>
      <c r="C371" s="47"/>
      <c r="D371" s="16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</row>
    <row r="372" spans="1:65" ht="14.25" customHeight="1">
      <c r="A372" s="11"/>
      <c r="B372" s="11"/>
      <c r="C372" s="47"/>
      <c r="D372" s="16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</row>
    <row r="373" spans="1:65" ht="14.25" customHeight="1">
      <c r="A373" s="11"/>
      <c r="B373" s="11"/>
      <c r="C373" s="47"/>
      <c r="D373" s="16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</row>
    <row r="374" spans="1:65" ht="14.25" customHeight="1">
      <c r="A374" s="11"/>
      <c r="B374" s="11"/>
      <c r="C374" s="47"/>
      <c r="D374" s="16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</row>
    <row r="375" spans="1:65" ht="14.25" customHeight="1">
      <c r="A375" s="11"/>
      <c r="B375" s="11"/>
      <c r="C375" s="47"/>
      <c r="D375" s="16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</row>
    <row r="376" spans="1:65" ht="14.25" customHeight="1">
      <c r="A376" s="11"/>
      <c r="B376" s="11"/>
      <c r="C376" s="47"/>
      <c r="D376" s="16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</row>
    <row r="377" spans="1:65" ht="14.25" customHeight="1">
      <c r="A377" s="11"/>
      <c r="B377" s="11"/>
      <c r="C377" s="47"/>
      <c r="D377" s="16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</row>
    <row r="378" spans="1:65" ht="14.25" customHeight="1">
      <c r="A378" s="11"/>
      <c r="B378" s="11"/>
      <c r="C378" s="47"/>
      <c r="D378" s="16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</row>
    <row r="379" spans="1:65" ht="14.25" customHeight="1">
      <c r="A379" s="11"/>
      <c r="B379" s="11"/>
      <c r="C379" s="47"/>
      <c r="D379" s="16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</row>
    <row r="380" spans="1:65" ht="14.25" customHeight="1">
      <c r="A380" s="11"/>
      <c r="B380" s="11"/>
      <c r="C380" s="47"/>
      <c r="D380" s="16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</row>
    <row r="381" spans="1:65" ht="14.25" customHeight="1">
      <c r="A381" s="11"/>
      <c r="B381" s="11"/>
      <c r="C381" s="47"/>
      <c r="D381" s="16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</row>
    <row r="382" spans="1:65" ht="14.25" customHeight="1">
      <c r="A382" s="11"/>
      <c r="B382" s="11"/>
      <c r="C382" s="47"/>
      <c r="D382" s="16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</row>
    <row r="383" spans="1:65" ht="14.25" customHeight="1">
      <c r="A383" s="11"/>
      <c r="B383" s="11"/>
      <c r="C383" s="47"/>
      <c r="D383" s="16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</row>
    <row r="384" spans="1:65" ht="14.25" customHeight="1">
      <c r="A384" s="11"/>
      <c r="B384" s="11"/>
      <c r="C384" s="47"/>
      <c r="D384" s="16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</row>
    <row r="385" spans="1:65" ht="14.25" customHeight="1">
      <c r="A385" s="11"/>
      <c r="B385" s="11"/>
      <c r="C385" s="47"/>
      <c r="D385" s="16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</row>
    <row r="386" spans="1:65" ht="14.25" customHeight="1">
      <c r="A386" s="11"/>
      <c r="B386" s="11"/>
      <c r="C386" s="47"/>
      <c r="D386" s="16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</row>
    <row r="387" spans="1:65" ht="14.25" customHeight="1">
      <c r="A387" s="11"/>
      <c r="B387" s="11"/>
      <c r="C387" s="47"/>
      <c r="D387" s="16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</row>
    <row r="388" spans="1:65" ht="14.25" customHeight="1">
      <c r="A388" s="11"/>
      <c r="B388" s="11"/>
      <c r="C388" s="47"/>
      <c r="D388" s="16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</row>
    <row r="389" spans="1:65" ht="14.25" customHeight="1">
      <c r="A389" s="11"/>
      <c r="B389" s="11"/>
      <c r="C389" s="47"/>
      <c r="D389" s="16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</row>
    <row r="390" spans="1:65" ht="14.25" customHeight="1">
      <c r="A390" s="11"/>
      <c r="B390" s="11"/>
      <c r="C390" s="47"/>
      <c r="D390" s="16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</row>
    <row r="391" spans="1:65" ht="14.25" customHeight="1">
      <c r="A391" s="11"/>
      <c r="B391" s="11"/>
      <c r="C391" s="47"/>
      <c r="D391" s="16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</row>
    <row r="392" spans="1:65" ht="14.25" customHeight="1">
      <c r="A392" s="11"/>
      <c r="B392" s="11"/>
      <c r="C392" s="47"/>
      <c r="D392" s="16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</row>
    <row r="393" spans="1:65" ht="14.25" customHeight="1">
      <c r="A393" s="11"/>
      <c r="B393" s="11"/>
      <c r="C393" s="47"/>
      <c r="D393" s="16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</row>
    <row r="394" spans="1:65" ht="14.25" customHeight="1">
      <c r="A394" s="11"/>
      <c r="B394" s="11"/>
      <c r="C394" s="47"/>
      <c r="D394" s="16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</row>
    <row r="395" spans="1:65" ht="14.25" customHeight="1">
      <c r="A395" s="11"/>
      <c r="B395" s="11"/>
      <c r="C395" s="47"/>
      <c r="D395" s="16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</row>
    <row r="396" spans="1:65" ht="14.25" customHeight="1">
      <c r="A396" s="11"/>
      <c r="B396" s="11"/>
      <c r="C396" s="47"/>
      <c r="D396" s="16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</row>
    <row r="397" spans="1:65" ht="14.25" customHeight="1">
      <c r="A397" s="11"/>
      <c r="B397" s="11"/>
      <c r="C397" s="47"/>
      <c r="D397" s="16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</row>
    <row r="398" spans="1:65" ht="14.25" customHeight="1">
      <c r="A398" s="11"/>
      <c r="B398" s="11"/>
      <c r="C398" s="47"/>
      <c r="D398" s="16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</row>
    <row r="399" spans="1:65" ht="14.25" customHeight="1">
      <c r="A399" s="11"/>
      <c r="B399" s="11"/>
      <c r="C399" s="47"/>
      <c r="D399" s="16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</row>
    <row r="400" spans="1:65" ht="14.25" customHeight="1">
      <c r="A400" s="11"/>
      <c r="B400" s="11"/>
      <c r="C400" s="47"/>
      <c r="D400" s="16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</row>
    <row r="401" spans="1:65" ht="14.25" customHeight="1">
      <c r="A401" s="11"/>
      <c r="B401" s="11"/>
      <c r="C401" s="47"/>
      <c r="D401" s="16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</row>
    <row r="402" spans="1:65" ht="14.25" customHeight="1">
      <c r="A402" s="11"/>
      <c r="B402" s="11"/>
      <c r="C402" s="47"/>
      <c r="D402" s="16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</row>
    <row r="403" spans="1:65" ht="14.25" customHeight="1">
      <c r="A403" s="11"/>
      <c r="B403" s="11"/>
      <c r="C403" s="47"/>
      <c r="D403" s="16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</row>
    <row r="404" spans="1:65" ht="14.25" customHeight="1">
      <c r="A404" s="11"/>
      <c r="B404" s="11"/>
      <c r="C404" s="47"/>
      <c r="D404" s="16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</row>
    <row r="405" spans="1:65" ht="14.25" customHeight="1">
      <c r="A405" s="11"/>
      <c r="B405" s="11"/>
      <c r="C405" s="47"/>
      <c r="D405" s="16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</row>
    <row r="406" spans="1:65" ht="14.25" customHeight="1">
      <c r="A406" s="11"/>
      <c r="B406" s="11"/>
      <c r="C406" s="47"/>
      <c r="D406" s="16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</row>
    <row r="407" spans="1:65" ht="14.25" customHeight="1">
      <c r="A407" s="11"/>
      <c r="B407" s="11"/>
      <c r="C407" s="47"/>
      <c r="D407" s="16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</row>
    <row r="408" spans="1:65" ht="14.25" customHeight="1">
      <c r="A408" s="11"/>
      <c r="B408" s="11"/>
      <c r="C408" s="47"/>
      <c r="D408" s="16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</row>
    <row r="409" spans="1:65" ht="14.25" customHeight="1">
      <c r="A409" s="11"/>
      <c r="B409" s="11"/>
      <c r="C409" s="47"/>
      <c r="D409" s="16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</row>
    <row r="410" spans="1:65" ht="14.25" customHeight="1">
      <c r="A410" s="11"/>
      <c r="B410" s="11"/>
      <c r="C410" s="47"/>
      <c r="D410" s="16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</row>
    <row r="411" spans="1:65" ht="14.25" customHeight="1">
      <c r="A411" s="11"/>
      <c r="B411" s="11"/>
      <c r="C411" s="47"/>
      <c r="D411" s="16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</row>
    <row r="412" spans="1:65" ht="14.25" customHeight="1">
      <c r="A412" s="11"/>
      <c r="B412" s="11"/>
      <c r="C412" s="47"/>
      <c r="D412" s="16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</row>
    <row r="413" spans="1:65" ht="14.25" customHeight="1">
      <c r="A413" s="11"/>
      <c r="B413" s="11"/>
      <c r="C413" s="47"/>
      <c r="D413" s="16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</row>
    <row r="414" spans="1:65" ht="14.25" customHeight="1">
      <c r="A414" s="11"/>
      <c r="B414" s="11"/>
      <c r="C414" s="47"/>
      <c r="D414" s="16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</row>
    <row r="415" spans="1:65" ht="14.25" customHeight="1">
      <c r="A415" s="11"/>
      <c r="B415" s="11"/>
      <c r="C415" s="47"/>
      <c r="D415" s="16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</row>
    <row r="416" spans="1:65" ht="14.25" customHeight="1">
      <c r="A416" s="11"/>
      <c r="B416" s="11"/>
      <c r="C416" s="47"/>
      <c r="D416" s="16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</row>
    <row r="417" spans="1:65" ht="14.25" customHeight="1">
      <c r="A417" s="11"/>
      <c r="B417" s="11"/>
      <c r="C417" s="47"/>
      <c r="D417" s="16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</row>
    <row r="418" spans="1:65" ht="14.25" customHeight="1">
      <c r="A418" s="11"/>
      <c r="B418" s="11"/>
      <c r="C418" s="47"/>
      <c r="D418" s="16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</row>
    <row r="419" spans="1:65" ht="14.25" customHeight="1">
      <c r="A419" s="11"/>
      <c r="B419" s="11"/>
      <c r="C419" s="47"/>
      <c r="D419" s="16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</row>
    <row r="420" spans="1:65" ht="14.25" customHeight="1">
      <c r="A420" s="11"/>
      <c r="B420" s="11"/>
      <c r="C420" s="47"/>
      <c r="D420" s="16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</row>
    <row r="421" spans="1:65" ht="14.25" customHeight="1">
      <c r="A421" s="11"/>
      <c r="B421" s="11"/>
      <c r="C421" s="47"/>
      <c r="D421" s="16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</row>
    <row r="422" spans="1:65" ht="14.25" customHeight="1">
      <c r="A422" s="11"/>
      <c r="B422" s="11"/>
      <c r="C422" s="47"/>
      <c r="D422" s="16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</row>
    <row r="423" spans="1:65" ht="14.25" customHeight="1">
      <c r="A423" s="11"/>
      <c r="B423" s="11"/>
      <c r="C423" s="47"/>
      <c r="D423" s="16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</row>
    <row r="424" spans="1:65" ht="14.25" customHeight="1">
      <c r="A424" s="11"/>
      <c r="B424" s="11"/>
      <c r="C424" s="47"/>
      <c r="D424" s="16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</row>
    <row r="425" spans="1:65" ht="14.25" customHeight="1">
      <c r="A425" s="11"/>
      <c r="B425" s="11"/>
      <c r="C425" s="47"/>
      <c r="D425" s="16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</row>
    <row r="426" spans="1:65" ht="14.25" customHeight="1">
      <c r="A426" s="11"/>
      <c r="B426" s="11"/>
      <c r="C426" s="47"/>
      <c r="D426" s="16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</row>
    <row r="427" spans="1:65" ht="14.25" customHeight="1">
      <c r="A427" s="11"/>
      <c r="B427" s="11"/>
      <c r="C427" s="47"/>
      <c r="D427" s="16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</row>
    <row r="428" spans="1:65" ht="14.25" customHeight="1">
      <c r="A428" s="11"/>
      <c r="B428" s="11"/>
      <c r="C428" s="47"/>
      <c r="D428" s="16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</row>
    <row r="429" spans="1:65" ht="14.25" customHeight="1">
      <c r="A429" s="11"/>
      <c r="B429" s="11"/>
      <c r="C429" s="47"/>
      <c r="D429" s="16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</row>
    <row r="430" spans="1:65" ht="14.25" customHeight="1">
      <c r="A430" s="11"/>
      <c r="B430" s="11"/>
      <c r="C430" s="47"/>
      <c r="D430" s="16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</row>
    <row r="431" spans="1:65" ht="14.25" customHeight="1">
      <c r="A431" s="11"/>
      <c r="B431" s="11"/>
      <c r="C431" s="47"/>
      <c r="D431" s="16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</row>
    <row r="432" spans="1:65" ht="14.25" customHeight="1">
      <c r="A432" s="11"/>
      <c r="B432" s="11"/>
      <c r="C432" s="47"/>
      <c r="D432" s="16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</row>
    <row r="433" spans="1:65" ht="14.25" customHeight="1">
      <c r="A433" s="11"/>
      <c r="B433" s="11"/>
      <c r="C433" s="47"/>
      <c r="D433" s="16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</row>
    <row r="434" spans="1:65" ht="14.25" customHeight="1">
      <c r="A434" s="11"/>
      <c r="B434" s="11"/>
      <c r="C434" s="47"/>
      <c r="D434" s="16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</row>
    <row r="435" spans="1:65" ht="14.25" customHeight="1">
      <c r="A435" s="11"/>
      <c r="B435" s="11"/>
      <c r="C435" s="47"/>
      <c r="D435" s="16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</row>
    <row r="436" spans="1:65" ht="14.25" customHeight="1">
      <c r="A436" s="11"/>
      <c r="B436" s="11"/>
      <c r="C436" s="47"/>
      <c r="D436" s="16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</row>
    <row r="437" spans="1:65" ht="14.25" customHeight="1">
      <c r="A437" s="11"/>
      <c r="B437" s="11"/>
      <c r="C437" s="47"/>
      <c r="D437" s="16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</row>
    <row r="438" spans="1:65" ht="14.25" customHeight="1">
      <c r="A438" s="11"/>
      <c r="B438" s="11"/>
      <c r="C438" s="47"/>
      <c r="D438" s="16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</row>
    <row r="439" spans="1:65" ht="14.25" customHeight="1">
      <c r="A439" s="11"/>
      <c r="B439" s="11"/>
      <c r="C439" s="47"/>
      <c r="D439" s="16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</row>
    <row r="440" spans="1:65" ht="14.25" customHeight="1">
      <c r="A440" s="11"/>
      <c r="B440" s="11"/>
      <c r="C440" s="47"/>
      <c r="D440" s="16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</row>
    <row r="441" spans="1:65" ht="14.25" customHeight="1">
      <c r="A441" s="11"/>
      <c r="B441" s="11"/>
      <c r="C441" s="47"/>
      <c r="D441" s="16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</row>
    <row r="442" spans="1:65" ht="14.25" customHeight="1">
      <c r="A442" s="11"/>
      <c r="B442" s="11"/>
      <c r="C442" s="47"/>
      <c r="D442" s="16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</row>
    <row r="443" spans="1:65" ht="14.25" customHeight="1">
      <c r="A443" s="11"/>
      <c r="B443" s="11"/>
      <c r="C443" s="47"/>
      <c r="D443" s="16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</row>
    <row r="444" spans="1:65" ht="14.25" customHeight="1">
      <c r="A444" s="11"/>
      <c r="B444" s="11"/>
      <c r="C444" s="47"/>
      <c r="D444" s="16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</row>
    <row r="445" spans="1:65" ht="14.25" customHeight="1">
      <c r="A445" s="11"/>
      <c r="B445" s="11"/>
      <c r="C445" s="47"/>
      <c r="D445" s="16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</row>
    <row r="446" spans="1:65" ht="14.25" customHeight="1">
      <c r="A446" s="11"/>
      <c r="B446" s="11"/>
      <c r="C446" s="47"/>
      <c r="D446" s="16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</row>
    <row r="447" spans="1:65" ht="14.25" customHeight="1">
      <c r="A447" s="11"/>
      <c r="B447" s="11"/>
      <c r="C447" s="47"/>
      <c r="D447" s="16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</row>
    <row r="448" spans="1:65" ht="14.25" customHeight="1">
      <c r="A448" s="11"/>
      <c r="B448" s="11"/>
      <c r="C448" s="47"/>
      <c r="D448" s="16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</row>
    <row r="449" spans="1:65" ht="14.25" customHeight="1">
      <c r="A449" s="11"/>
      <c r="B449" s="11"/>
      <c r="C449" s="47"/>
      <c r="D449" s="16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</row>
    <row r="450" spans="1:65" ht="14.25" customHeight="1">
      <c r="A450" s="11"/>
      <c r="B450" s="11"/>
      <c r="C450" s="47"/>
      <c r="D450" s="16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</row>
    <row r="451" spans="1:65" ht="14.25" customHeight="1">
      <c r="A451" s="11"/>
      <c r="B451" s="11"/>
      <c r="C451" s="47"/>
      <c r="D451" s="16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</row>
    <row r="452" spans="1:65" ht="14.25" customHeight="1">
      <c r="A452" s="11"/>
      <c r="B452" s="11"/>
      <c r="C452" s="47"/>
      <c r="D452" s="16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</row>
    <row r="453" spans="1:65" ht="14.25" customHeight="1">
      <c r="A453" s="11"/>
      <c r="B453" s="11"/>
      <c r="C453" s="47"/>
      <c r="D453" s="16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</row>
    <row r="454" spans="1:65" ht="14.25" customHeight="1">
      <c r="A454" s="11"/>
      <c r="B454" s="11"/>
      <c r="C454" s="47"/>
      <c r="D454" s="16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</row>
    <row r="455" spans="1:65" ht="14.25" customHeight="1">
      <c r="A455" s="11"/>
      <c r="B455" s="11"/>
      <c r="C455" s="47"/>
      <c r="D455" s="16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</row>
    <row r="456" spans="1:65" ht="14.25" customHeight="1">
      <c r="A456" s="11"/>
      <c r="B456" s="11"/>
      <c r="C456" s="47"/>
      <c r="D456" s="16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</row>
    <row r="457" spans="1:65" ht="14.25" customHeight="1">
      <c r="A457" s="11"/>
      <c r="B457" s="11"/>
      <c r="C457" s="47"/>
      <c r="D457" s="16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</row>
    <row r="458" spans="1:65" ht="14.25" customHeight="1">
      <c r="A458" s="11"/>
      <c r="B458" s="11"/>
      <c r="C458" s="47"/>
      <c r="D458" s="16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</row>
    <row r="459" spans="1:65" ht="14.25" customHeight="1">
      <c r="A459" s="11"/>
      <c r="B459" s="11"/>
      <c r="C459" s="47"/>
      <c r="D459" s="16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</row>
    <row r="460" spans="1:65" ht="14.25" customHeight="1">
      <c r="A460" s="11"/>
      <c r="B460" s="11"/>
      <c r="C460" s="47"/>
      <c r="D460" s="16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</row>
    <row r="461" spans="1:65" ht="14.25" customHeight="1">
      <c r="A461" s="11"/>
      <c r="B461" s="11"/>
      <c r="C461" s="47"/>
      <c r="D461" s="16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</row>
    <row r="462" spans="1:65" ht="14.25" customHeight="1">
      <c r="A462" s="11"/>
      <c r="B462" s="11"/>
      <c r="C462" s="47"/>
      <c r="D462" s="16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</row>
    <row r="463" spans="1:65" ht="14.25" customHeight="1">
      <c r="A463" s="11"/>
      <c r="B463" s="11"/>
      <c r="C463" s="47"/>
      <c r="D463" s="16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</row>
    <row r="464" spans="1:65" ht="14.25" customHeight="1">
      <c r="A464" s="11"/>
      <c r="B464" s="11"/>
      <c r="C464" s="47"/>
      <c r="D464" s="16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</row>
    <row r="465" spans="1:65" ht="14.25" customHeight="1">
      <c r="A465" s="11"/>
      <c r="B465" s="11"/>
      <c r="C465" s="47"/>
      <c r="D465" s="16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</row>
    <row r="466" spans="1:65" ht="14.25" customHeight="1">
      <c r="A466" s="11"/>
      <c r="B466" s="11"/>
      <c r="C466" s="47"/>
      <c r="D466" s="16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</row>
    <row r="467" spans="1:65" ht="14.25" customHeight="1">
      <c r="A467" s="11"/>
      <c r="B467" s="11"/>
      <c r="C467" s="47"/>
      <c r="D467" s="16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</row>
    <row r="468" spans="1:65" ht="14.25" customHeight="1">
      <c r="A468" s="11"/>
      <c r="B468" s="11"/>
      <c r="C468" s="47"/>
      <c r="D468" s="16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  <c r="BH468" s="11"/>
      <c r="BI468" s="11"/>
      <c r="BJ468" s="11"/>
      <c r="BK468" s="11"/>
      <c r="BL468" s="11"/>
      <c r="BM468" s="11"/>
    </row>
    <row r="469" spans="1:65" ht="14.25" customHeight="1">
      <c r="A469" s="11"/>
      <c r="B469" s="11"/>
      <c r="C469" s="47"/>
      <c r="D469" s="16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</row>
    <row r="470" spans="1:65" ht="14.25" customHeight="1">
      <c r="A470" s="11"/>
      <c r="B470" s="11"/>
      <c r="C470" s="47"/>
      <c r="D470" s="16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</row>
    <row r="471" spans="1:65" ht="14.25" customHeight="1">
      <c r="A471" s="11"/>
      <c r="B471" s="11"/>
      <c r="C471" s="47"/>
      <c r="D471" s="16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</row>
    <row r="472" spans="1:65" ht="14.25" customHeight="1">
      <c r="A472" s="11"/>
      <c r="B472" s="11"/>
      <c r="C472" s="47"/>
      <c r="D472" s="16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</row>
    <row r="473" spans="1:65" ht="14.25" customHeight="1">
      <c r="A473" s="11"/>
      <c r="B473" s="11"/>
      <c r="C473" s="47"/>
      <c r="D473" s="16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</row>
    <row r="474" spans="1:65" ht="14.25" customHeight="1">
      <c r="A474" s="11"/>
      <c r="B474" s="11"/>
      <c r="C474" s="47"/>
      <c r="D474" s="16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  <c r="BH474" s="11"/>
      <c r="BI474" s="11"/>
      <c r="BJ474" s="11"/>
      <c r="BK474" s="11"/>
      <c r="BL474" s="11"/>
      <c r="BM474" s="11"/>
    </row>
    <row r="475" spans="1:65" ht="14.25" customHeight="1">
      <c r="A475" s="11"/>
      <c r="B475" s="11"/>
      <c r="C475" s="47"/>
      <c r="D475" s="16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1"/>
      <c r="BH475" s="11"/>
      <c r="BI475" s="11"/>
      <c r="BJ475" s="11"/>
      <c r="BK475" s="11"/>
      <c r="BL475" s="11"/>
      <c r="BM475" s="11"/>
    </row>
    <row r="476" spans="1:65" ht="14.25" customHeight="1">
      <c r="A476" s="11"/>
      <c r="B476" s="11"/>
      <c r="C476" s="47"/>
      <c r="D476" s="16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</row>
    <row r="477" spans="1:65" ht="14.25" customHeight="1">
      <c r="A477" s="11"/>
      <c r="B477" s="11"/>
      <c r="C477" s="47"/>
      <c r="D477" s="16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</row>
    <row r="478" spans="1:65" ht="14.25" customHeight="1">
      <c r="A478" s="11"/>
      <c r="B478" s="11"/>
      <c r="C478" s="47"/>
      <c r="D478" s="16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</row>
    <row r="479" spans="1:65" ht="14.25" customHeight="1">
      <c r="A479" s="11"/>
      <c r="B479" s="11"/>
      <c r="C479" s="47"/>
      <c r="D479" s="16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</row>
    <row r="480" spans="1:65" ht="14.25" customHeight="1">
      <c r="A480" s="11"/>
      <c r="B480" s="11"/>
      <c r="C480" s="47"/>
      <c r="D480" s="16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</row>
    <row r="481" spans="1:65" ht="14.25" customHeight="1">
      <c r="A481" s="11"/>
      <c r="B481" s="11"/>
      <c r="C481" s="47"/>
      <c r="D481" s="16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  <c r="BH481" s="11"/>
      <c r="BI481" s="11"/>
      <c r="BJ481" s="11"/>
      <c r="BK481" s="11"/>
      <c r="BL481" s="11"/>
      <c r="BM481" s="11"/>
    </row>
    <row r="482" spans="1:65" ht="14.25" customHeight="1">
      <c r="A482" s="11"/>
      <c r="B482" s="11"/>
      <c r="C482" s="47"/>
      <c r="D482" s="16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  <c r="BM482" s="11"/>
    </row>
    <row r="483" spans="1:65" ht="14.25" customHeight="1">
      <c r="A483" s="11"/>
      <c r="B483" s="11"/>
      <c r="C483" s="47"/>
      <c r="D483" s="16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</row>
    <row r="484" spans="1:65" ht="14.25" customHeight="1">
      <c r="A484" s="11"/>
      <c r="B484" s="11"/>
      <c r="C484" s="47"/>
      <c r="D484" s="16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</row>
    <row r="485" spans="1:65" ht="14.25" customHeight="1">
      <c r="A485" s="11"/>
      <c r="B485" s="11"/>
      <c r="C485" s="47"/>
      <c r="D485" s="16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</row>
    <row r="486" spans="1:65" ht="14.25" customHeight="1">
      <c r="A486" s="11"/>
      <c r="B486" s="11"/>
      <c r="C486" s="47"/>
      <c r="D486" s="16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</row>
    <row r="487" spans="1:65" ht="14.25" customHeight="1">
      <c r="A487" s="11"/>
      <c r="B487" s="11"/>
      <c r="C487" s="47"/>
      <c r="D487" s="16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  <c r="BH487" s="11"/>
      <c r="BI487" s="11"/>
      <c r="BJ487" s="11"/>
      <c r="BK487" s="11"/>
      <c r="BL487" s="11"/>
      <c r="BM487" s="11"/>
    </row>
    <row r="488" spans="1:65" ht="14.25" customHeight="1">
      <c r="A488" s="11"/>
      <c r="B488" s="11"/>
      <c r="C488" s="47"/>
      <c r="D488" s="16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</row>
    <row r="489" spans="1:65" ht="14.25" customHeight="1">
      <c r="A489" s="11"/>
      <c r="B489" s="11"/>
      <c r="C489" s="47"/>
      <c r="D489" s="16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</row>
    <row r="490" spans="1:65" ht="14.25" customHeight="1">
      <c r="A490" s="11"/>
      <c r="B490" s="11"/>
      <c r="C490" s="47"/>
      <c r="D490" s="16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</row>
    <row r="491" spans="1:65" ht="14.25" customHeight="1">
      <c r="A491" s="11"/>
      <c r="B491" s="11"/>
      <c r="C491" s="47"/>
      <c r="D491" s="16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</row>
    <row r="492" spans="1:65" ht="14.25" customHeight="1">
      <c r="A492" s="11"/>
      <c r="B492" s="11"/>
      <c r="C492" s="47"/>
      <c r="D492" s="16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</row>
    <row r="493" spans="1:65" ht="14.25" customHeight="1">
      <c r="A493" s="11"/>
      <c r="B493" s="11"/>
      <c r="C493" s="47"/>
      <c r="D493" s="16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1"/>
      <c r="BH493" s="11"/>
      <c r="BI493" s="11"/>
      <c r="BJ493" s="11"/>
      <c r="BK493" s="11"/>
      <c r="BL493" s="11"/>
      <c r="BM493" s="11"/>
    </row>
    <row r="494" spans="1:65" ht="14.25" customHeight="1">
      <c r="A494" s="11"/>
      <c r="B494" s="11"/>
      <c r="C494" s="47"/>
      <c r="D494" s="16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  <c r="BH494" s="11"/>
      <c r="BI494" s="11"/>
      <c r="BJ494" s="11"/>
      <c r="BK494" s="11"/>
      <c r="BL494" s="11"/>
      <c r="BM494" s="11"/>
    </row>
    <row r="495" spans="1:65" ht="14.25" customHeight="1">
      <c r="A495" s="11"/>
      <c r="B495" s="11"/>
      <c r="C495" s="47"/>
      <c r="D495" s="16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</row>
    <row r="496" spans="1:65" ht="14.25" customHeight="1">
      <c r="A496" s="11"/>
      <c r="B496" s="11"/>
      <c r="C496" s="47"/>
      <c r="D496" s="16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  <c r="BM496" s="11"/>
    </row>
    <row r="497" spans="1:65" ht="14.25" customHeight="1">
      <c r="A497" s="11"/>
      <c r="B497" s="11"/>
      <c r="C497" s="47"/>
      <c r="D497" s="16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  <c r="BM497" s="11"/>
    </row>
    <row r="498" spans="1:65" ht="14.25" customHeight="1">
      <c r="A498" s="11"/>
      <c r="B498" s="11"/>
      <c r="C498" s="47"/>
      <c r="D498" s="16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</row>
    <row r="499" spans="1:65" ht="14.25" customHeight="1">
      <c r="A499" s="11"/>
      <c r="B499" s="11"/>
      <c r="C499" s="47"/>
      <c r="D499" s="16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1"/>
      <c r="BH499" s="11"/>
      <c r="BI499" s="11"/>
      <c r="BJ499" s="11"/>
      <c r="BK499" s="11"/>
      <c r="BL499" s="11"/>
      <c r="BM499" s="11"/>
    </row>
    <row r="500" spans="1:65" ht="14.25" customHeight="1">
      <c r="A500" s="11"/>
      <c r="B500" s="11"/>
      <c r="C500" s="47"/>
      <c r="D500" s="16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  <c r="BH500" s="11"/>
      <c r="BI500" s="11"/>
      <c r="BJ500" s="11"/>
      <c r="BK500" s="11"/>
      <c r="BL500" s="11"/>
      <c r="BM500" s="11"/>
    </row>
    <row r="501" spans="1:65" ht="14.25" customHeight="1">
      <c r="A501" s="11"/>
      <c r="B501" s="11"/>
      <c r="C501" s="47"/>
      <c r="D501" s="16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  <c r="BH501" s="11"/>
      <c r="BI501" s="11"/>
      <c r="BJ501" s="11"/>
      <c r="BK501" s="11"/>
      <c r="BL501" s="11"/>
      <c r="BM501" s="11"/>
    </row>
    <row r="502" spans="1:65" ht="14.25" customHeight="1">
      <c r="A502" s="11"/>
      <c r="B502" s="11"/>
      <c r="C502" s="47"/>
      <c r="D502" s="16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  <c r="BH502" s="11"/>
      <c r="BI502" s="11"/>
      <c r="BJ502" s="11"/>
      <c r="BK502" s="11"/>
      <c r="BL502" s="11"/>
      <c r="BM502" s="11"/>
    </row>
    <row r="503" spans="1:65" ht="14.25" customHeight="1">
      <c r="A503" s="11"/>
      <c r="B503" s="11"/>
      <c r="C503" s="47"/>
      <c r="D503" s="16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  <c r="BM503" s="11"/>
    </row>
    <row r="504" spans="1:65" ht="14.25" customHeight="1">
      <c r="A504" s="11"/>
      <c r="B504" s="11"/>
      <c r="C504" s="47"/>
      <c r="D504" s="16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1"/>
      <c r="BM504" s="11"/>
    </row>
    <row r="505" spans="1:65" ht="14.25" customHeight="1">
      <c r="A505" s="11"/>
      <c r="B505" s="11"/>
      <c r="C505" s="47"/>
      <c r="D505" s="16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1"/>
      <c r="BH505" s="11"/>
      <c r="BI505" s="11"/>
      <c r="BJ505" s="11"/>
      <c r="BK505" s="11"/>
      <c r="BL505" s="11"/>
      <c r="BM505" s="11"/>
    </row>
    <row r="506" spans="1:65" ht="14.25" customHeight="1">
      <c r="A506" s="11"/>
      <c r="B506" s="11"/>
      <c r="C506" s="47"/>
      <c r="D506" s="16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1"/>
      <c r="BH506" s="11"/>
      <c r="BI506" s="11"/>
      <c r="BJ506" s="11"/>
      <c r="BK506" s="11"/>
      <c r="BL506" s="11"/>
      <c r="BM506" s="11"/>
    </row>
    <row r="507" spans="1:65" ht="14.25" customHeight="1">
      <c r="A507" s="11"/>
      <c r="B507" s="11"/>
      <c r="C507" s="47"/>
      <c r="D507" s="16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</row>
    <row r="508" spans="1:65" ht="14.25" customHeight="1">
      <c r="A508" s="11"/>
      <c r="B508" s="11"/>
      <c r="C508" s="47"/>
      <c r="D508" s="16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  <c r="BI508" s="11"/>
      <c r="BJ508" s="11"/>
      <c r="BK508" s="11"/>
      <c r="BL508" s="11"/>
      <c r="BM508" s="11"/>
    </row>
    <row r="509" spans="1:65" ht="14.25" customHeight="1">
      <c r="A509" s="11"/>
      <c r="B509" s="11"/>
      <c r="C509" s="47"/>
      <c r="D509" s="16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1"/>
      <c r="BM509" s="11"/>
    </row>
    <row r="510" spans="1:65" ht="14.25" customHeight="1">
      <c r="A510" s="11"/>
      <c r="B510" s="11"/>
      <c r="C510" s="47"/>
      <c r="D510" s="16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  <c r="BH510" s="11"/>
      <c r="BI510" s="11"/>
      <c r="BJ510" s="11"/>
      <c r="BK510" s="11"/>
      <c r="BL510" s="11"/>
      <c r="BM510" s="11"/>
    </row>
    <row r="511" spans="1:65" ht="14.25" customHeight="1">
      <c r="A511" s="11"/>
      <c r="B511" s="11"/>
      <c r="C511" s="47"/>
      <c r="D511" s="16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1"/>
      <c r="BH511" s="11"/>
      <c r="BI511" s="11"/>
      <c r="BJ511" s="11"/>
      <c r="BK511" s="11"/>
      <c r="BL511" s="11"/>
      <c r="BM511" s="11"/>
    </row>
    <row r="512" spans="1:65" ht="14.25" customHeight="1">
      <c r="A512" s="11"/>
      <c r="B512" s="11"/>
      <c r="C512" s="47"/>
      <c r="D512" s="16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  <c r="BH512" s="11"/>
      <c r="BI512" s="11"/>
      <c r="BJ512" s="11"/>
      <c r="BK512" s="11"/>
      <c r="BL512" s="11"/>
      <c r="BM512" s="11"/>
    </row>
    <row r="513" spans="1:65" ht="14.25" customHeight="1">
      <c r="A513" s="11"/>
      <c r="B513" s="11"/>
      <c r="C513" s="47"/>
      <c r="D513" s="16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  <c r="BM513" s="11"/>
    </row>
    <row r="514" spans="1:65" ht="14.25" customHeight="1">
      <c r="A514" s="11"/>
      <c r="B514" s="11"/>
      <c r="C514" s="47"/>
      <c r="D514" s="16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1"/>
      <c r="BH514" s="11"/>
      <c r="BI514" s="11"/>
      <c r="BJ514" s="11"/>
      <c r="BK514" s="11"/>
      <c r="BL514" s="11"/>
      <c r="BM514" s="11"/>
    </row>
    <row r="515" spans="1:65" ht="14.25" customHeight="1">
      <c r="A515" s="11"/>
      <c r="B515" s="11"/>
      <c r="C515" s="47"/>
      <c r="D515" s="16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1"/>
      <c r="BH515" s="11"/>
      <c r="BI515" s="11"/>
      <c r="BJ515" s="11"/>
      <c r="BK515" s="11"/>
      <c r="BL515" s="11"/>
      <c r="BM515" s="11"/>
    </row>
    <row r="516" spans="1:65" ht="14.25" customHeight="1">
      <c r="A516" s="11"/>
      <c r="B516" s="11"/>
      <c r="C516" s="47"/>
      <c r="D516" s="16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  <c r="BF516" s="11"/>
      <c r="BG516" s="11"/>
      <c r="BH516" s="11"/>
      <c r="BI516" s="11"/>
      <c r="BJ516" s="11"/>
      <c r="BK516" s="11"/>
      <c r="BL516" s="11"/>
      <c r="BM516" s="11"/>
    </row>
    <row r="517" spans="1:65" ht="14.25" customHeight="1">
      <c r="A517" s="11"/>
      <c r="B517" s="11"/>
      <c r="C517" s="47"/>
      <c r="D517" s="16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1"/>
      <c r="AZ517" s="11"/>
      <c r="BA517" s="11"/>
      <c r="BB517" s="11"/>
      <c r="BC517" s="11"/>
      <c r="BD517" s="11"/>
      <c r="BE517" s="11"/>
      <c r="BF517" s="11"/>
      <c r="BG517" s="11"/>
      <c r="BH517" s="11"/>
      <c r="BI517" s="11"/>
      <c r="BJ517" s="11"/>
      <c r="BK517" s="11"/>
      <c r="BL517" s="11"/>
      <c r="BM517" s="11"/>
    </row>
    <row r="518" spans="1:65" ht="14.25" customHeight="1">
      <c r="A518" s="11"/>
      <c r="B518" s="11"/>
      <c r="C518" s="47"/>
      <c r="D518" s="16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1"/>
      <c r="BH518" s="11"/>
      <c r="BI518" s="11"/>
      <c r="BJ518" s="11"/>
      <c r="BK518" s="11"/>
      <c r="BL518" s="11"/>
      <c r="BM518" s="11"/>
    </row>
    <row r="519" spans="1:65" ht="14.25" customHeight="1">
      <c r="A519" s="11"/>
      <c r="B519" s="11"/>
      <c r="C519" s="47"/>
      <c r="D519" s="16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1"/>
      <c r="BH519" s="11"/>
      <c r="BI519" s="11"/>
      <c r="BJ519" s="11"/>
      <c r="BK519" s="11"/>
      <c r="BL519" s="11"/>
      <c r="BM519" s="11"/>
    </row>
    <row r="520" spans="1:65" ht="14.25" customHeight="1">
      <c r="A520" s="11"/>
      <c r="B520" s="11"/>
      <c r="C520" s="47"/>
      <c r="D520" s="16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1"/>
      <c r="BH520" s="11"/>
      <c r="BI520" s="11"/>
      <c r="BJ520" s="11"/>
      <c r="BK520" s="11"/>
      <c r="BL520" s="11"/>
      <c r="BM520" s="11"/>
    </row>
    <row r="521" spans="1:65" ht="14.25" customHeight="1">
      <c r="A521" s="11"/>
      <c r="B521" s="11"/>
      <c r="C521" s="47"/>
      <c r="D521" s="16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1"/>
      <c r="BH521" s="11"/>
      <c r="BI521" s="11"/>
      <c r="BJ521" s="11"/>
      <c r="BK521" s="11"/>
      <c r="BL521" s="11"/>
      <c r="BM521" s="11"/>
    </row>
    <row r="522" spans="1:65" ht="14.25" customHeight="1">
      <c r="A522" s="11"/>
      <c r="B522" s="11"/>
      <c r="C522" s="47"/>
      <c r="D522" s="16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1"/>
      <c r="BH522" s="11"/>
      <c r="BI522" s="11"/>
      <c r="BJ522" s="11"/>
      <c r="BK522" s="11"/>
      <c r="BL522" s="11"/>
      <c r="BM522" s="11"/>
    </row>
    <row r="523" spans="1:65" ht="14.25" customHeight="1">
      <c r="A523" s="11"/>
      <c r="B523" s="11"/>
      <c r="C523" s="47"/>
      <c r="D523" s="16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  <c r="BF523" s="11"/>
      <c r="BG523" s="11"/>
      <c r="BH523" s="11"/>
      <c r="BI523" s="11"/>
      <c r="BJ523" s="11"/>
      <c r="BK523" s="11"/>
      <c r="BL523" s="11"/>
      <c r="BM523" s="11"/>
    </row>
    <row r="524" spans="1:65" ht="14.25" customHeight="1">
      <c r="A524" s="11"/>
      <c r="B524" s="11"/>
      <c r="C524" s="47"/>
      <c r="D524" s="16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1"/>
      <c r="BH524" s="11"/>
      <c r="BI524" s="11"/>
      <c r="BJ524" s="11"/>
      <c r="BK524" s="11"/>
      <c r="BL524" s="11"/>
      <c r="BM524" s="11"/>
    </row>
    <row r="525" spans="1:65" ht="14.25" customHeight="1">
      <c r="A525" s="11"/>
      <c r="B525" s="11"/>
      <c r="C525" s="47"/>
      <c r="D525" s="16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  <c r="BF525" s="11"/>
      <c r="BG525" s="11"/>
      <c r="BH525" s="11"/>
      <c r="BI525" s="11"/>
      <c r="BJ525" s="11"/>
      <c r="BK525" s="11"/>
      <c r="BL525" s="11"/>
      <c r="BM525" s="11"/>
    </row>
    <row r="526" spans="1:65" ht="14.25" customHeight="1">
      <c r="A526" s="11"/>
      <c r="B526" s="11"/>
      <c r="C526" s="47"/>
      <c r="D526" s="16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  <c r="BF526" s="11"/>
      <c r="BG526" s="11"/>
      <c r="BH526" s="11"/>
      <c r="BI526" s="11"/>
      <c r="BJ526" s="11"/>
      <c r="BK526" s="11"/>
      <c r="BL526" s="11"/>
      <c r="BM526" s="11"/>
    </row>
    <row r="527" spans="1:65" ht="14.25" customHeight="1">
      <c r="A527" s="11"/>
      <c r="B527" s="11"/>
      <c r="C527" s="47"/>
      <c r="D527" s="16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  <c r="BF527" s="11"/>
      <c r="BG527" s="11"/>
      <c r="BH527" s="11"/>
      <c r="BI527" s="11"/>
      <c r="BJ527" s="11"/>
      <c r="BK527" s="11"/>
      <c r="BL527" s="11"/>
      <c r="BM527" s="11"/>
    </row>
    <row r="528" spans="1:65" ht="14.25" customHeight="1">
      <c r="A528" s="11"/>
      <c r="B528" s="11"/>
      <c r="C528" s="47"/>
      <c r="D528" s="16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1"/>
      <c r="BH528" s="11"/>
      <c r="BI528" s="11"/>
      <c r="BJ528" s="11"/>
      <c r="BK528" s="11"/>
      <c r="BL528" s="11"/>
      <c r="BM528" s="11"/>
    </row>
    <row r="529" spans="1:65" ht="14.25" customHeight="1">
      <c r="A529" s="11"/>
      <c r="B529" s="11"/>
      <c r="C529" s="47"/>
      <c r="D529" s="16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1"/>
      <c r="AY529" s="11"/>
      <c r="AZ529" s="11"/>
      <c r="BA529" s="11"/>
      <c r="BB529" s="11"/>
      <c r="BC529" s="11"/>
      <c r="BD529" s="11"/>
      <c r="BE529" s="11"/>
      <c r="BF529" s="11"/>
      <c r="BG529" s="11"/>
      <c r="BH529" s="11"/>
      <c r="BI529" s="11"/>
      <c r="BJ529" s="11"/>
      <c r="BK529" s="11"/>
      <c r="BL529" s="11"/>
      <c r="BM529" s="11"/>
    </row>
    <row r="530" spans="1:65" ht="14.25" customHeight="1">
      <c r="A530" s="11"/>
      <c r="B530" s="11"/>
      <c r="C530" s="47"/>
      <c r="D530" s="16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1"/>
      <c r="AY530" s="11"/>
      <c r="AZ530" s="11"/>
      <c r="BA530" s="11"/>
      <c r="BB530" s="11"/>
      <c r="BC530" s="11"/>
      <c r="BD530" s="11"/>
      <c r="BE530" s="11"/>
      <c r="BF530" s="11"/>
      <c r="BG530" s="11"/>
      <c r="BH530" s="11"/>
      <c r="BI530" s="11"/>
      <c r="BJ530" s="11"/>
      <c r="BK530" s="11"/>
      <c r="BL530" s="11"/>
      <c r="BM530" s="11"/>
    </row>
    <row r="531" spans="1:65" ht="14.25" customHeight="1">
      <c r="A531" s="11"/>
      <c r="B531" s="11"/>
      <c r="C531" s="47"/>
      <c r="D531" s="16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1"/>
      <c r="AY531" s="11"/>
      <c r="AZ531" s="11"/>
      <c r="BA531" s="11"/>
      <c r="BB531" s="11"/>
      <c r="BC531" s="11"/>
      <c r="BD531" s="11"/>
      <c r="BE531" s="11"/>
      <c r="BF531" s="11"/>
      <c r="BG531" s="11"/>
      <c r="BH531" s="11"/>
      <c r="BI531" s="11"/>
      <c r="BJ531" s="11"/>
      <c r="BK531" s="11"/>
      <c r="BL531" s="11"/>
      <c r="BM531" s="11"/>
    </row>
    <row r="532" spans="1:65" ht="14.25" customHeight="1">
      <c r="A532" s="11"/>
      <c r="B532" s="11"/>
      <c r="C532" s="47"/>
      <c r="D532" s="16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  <c r="BF532" s="11"/>
      <c r="BG532" s="11"/>
      <c r="BH532" s="11"/>
      <c r="BI532" s="11"/>
      <c r="BJ532" s="11"/>
      <c r="BK532" s="11"/>
      <c r="BL532" s="11"/>
      <c r="BM532" s="11"/>
    </row>
    <row r="533" spans="1:65" ht="14.25" customHeight="1">
      <c r="A533" s="11"/>
      <c r="B533" s="11"/>
      <c r="C533" s="47"/>
      <c r="D533" s="16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  <c r="BF533" s="11"/>
      <c r="BG533" s="11"/>
      <c r="BH533" s="11"/>
      <c r="BI533" s="11"/>
      <c r="BJ533" s="11"/>
      <c r="BK533" s="11"/>
      <c r="BL533" s="11"/>
      <c r="BM533" s="11"/>
    </row>
    <row r="534" spans="1:65" ht="14.25" customHeight="1">
      <c r="A534" s="11"/>
      <c r="B534" s="11"/>
      <c r="C534" s="47"/>
      <c r="D534" s="16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  <c r="BF534" s="11"/>
      <c r="BG534" s="11"/>
      <c r="BH534" s="11"/>
      <c r="BI534" s="11"/>
      <c r="BJ534" s="11"/>
      <c r="BK534" s="11"/>
      <c r="BL534" s="11"/>
      <c r="BM534" s="11"/>
    </row>
    <row r="535" spans="1:65" ht="14.25" customHeight="1">
      <c r="A535" s="11"/>
      <c r="B535" s="11"/>
      <c r="C535" s="47"/>
      <c r="D535" s="16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  <c r="BA535" s="11"/>
      <c r="BB535" s="11"/>
      <c r="BC535" s="11"/>
      <c r="BD535" s="11"/>
      <c r="BE535" s="11"/>
      <c r="BF535" s="11"/>
      <c r="BG535" s="11"/>
      <c r="BH535" s="11"/>
      <c r="BI535" s="11"/>
      <c r="BJ535" s="11"/>
      <c r="BK535" s="11"/>
      <c r="BL535" s="11"/>
      <c r="BM535" s="11"/>
    </row>
    <row r="536" spans="1:65" ht="14.25" customHeight="1">
      <c r="A536" s="11"/>
      <c r="B536" s="11"/>
      <c r="C536" s="47"/>
      <c r="D536" s="16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1"/>
      <c r="AY536" s="11"/>
      <c r="AZ536" s="11"/>
      <c r="BA536" s="11"/>
      <c r="BB536" s="11"/>
      <c r="BC536" s="11"/>
      <c r="BD536" s="11"/>
      <c r="BE536" s="11"/>
      <c r="BF536" s="11"/>
      <c r="BG536" s="11"/>
      <c r="BH536" s="11"/>
      <c r="BI536" s="11"/>
      <c r="BJ536" s="11"/>
      <c r="BK536" s="11"/>
      <c r="BL536" s="11"/>
      <c r="BM536" s="11"/>
    </row>
    <row r="537" spans="1:65" ht="14.25" customHeight="1">
      <c r="A537" s="11"/>
      <c r="B537" s="11"/>
      <c r="C537" s="47"/>
      <c r="D537" s="16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1"/>
      <c r="BB537" s="11"/>
      <c r="BC537" s="11"/>
      <c r="BD537" s="11"/>
      <c r="BE537" s="11"/>
      <c r="BF537" s="11"/>
      <c r="BG537" s="11"/>
      <c r="BH537" s="11"/>
      <c r="BI537" s="11"/>
      <c r="BJ537" s="11"/>
      <c r="BK537" s="11"/>
      <c r="BL537" s="11"/>
      <c r="BM537" s="11"/>
    </row>
    <row r="538" spans="1:65" ht="14.25" customHeight="1">
      <c r="A538" s="11"/>
      <c r="B538" s="11"/>
      <c r="C538" s="47"/>
      <c r="D538" s="16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1"/>
      <c r="BH538" s="11"/>
      <c r="BI538" s="11"/>
      <c r="BJ538" s="11"/>
      <c r="BK538" s="11"/>
      <c r="BL538" s="11"/>
      <c r="BM538" s="11"/>
    </row>
    <row r="539" spans="1:65" ht="14.25" customHeight="1">
      <c r="A539" s="11"/>
      <c r="B539" s="11"/>
      <c r="C539" s="47"/>
      <c r="D539" s="16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  <c r="BA539" s="11"/>
      <c r="BB539" s="11"/>
      <c r="BC539" s="11"/>
      <c r="BD539" s="11"/>
      <c r="BE539" s="11"/>
      <c r="BF539" s="11"/>
      <c r="BG539" s="11"/>
      <c r="BH539" s="11"/>
      <c r="BI539" s="11"/>
      <c r="BJ539" s="11"/>
      <c r="BK539" s="11"/>
      <c r="BL539" s="11"/>
      <c r="BM539" s="11"/>
    </row>
    <row r="540" spans="1:65" ht="14.25" customHeight="1">
      <c r="A540" s="11"/>
      <c r="B540" s="11"/>
      <c r="C540" s="47"/>
      <c r="D540" s="16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1"/>
      <c r="BB540" s="11"/>
      <c r="BC540" s="11"/>
      <c r="BD540" s="11"/>
      <c r="BE540" s="11"/>
      <c r="BF540" s="11"/>
      <c r="BG540" s="11"/>
      <c r="BH540" s="11"/>
      <c r="BI540" s="11"/>
      <c r="BJ540" s="11"/>
      <c r="BK540" s="11"/>
      <c r="BL540" s="11"/>
      <c r="BM540" s="11"/>
    </row>
    <row r="541" spans="1:65" ht="14.25" customHeight="1">
      <c r="A541" s="11"/>
      <c r="B541" s="11"/>
      <c r="C541" s="47"/>
      <c r="D541" s="16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  <c r="BF541" s="11"/>
      <c r="BG541" s="11"/>
      <c r="BH541" s="11"/>
      <c r="BI541" s="11"/>
      <c r="BJ541" s="11"/>
      <c r="BK541" s="11"/>
      <c r="BL541" s="11"/>
      <c r="BM541" s="11"/>
    </row>
    <row r="542" spans="1:65" ht="14.25" customHeight="1">
      <c r="A542" s="11"/>
      <c r="B542" s="11"/>
      <c r="C542" s="47"/>
      <c r="D542" s="16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1"/>
      <c r="AY542" s="11"/>
      <c r="AZ542" s="11"/>
      <c r="BA542" s="11"/>
      <c r="BB542" s="11"/>
      <c r="BC542" s="11"/>
      <c r="BD542" s="11"/>
      <c r="BE542" s="11"/>
      <c r="BF542" s="11"/>
      <c r="BG542" s="11"/>
      <c r="BH542" s="11"/>
      <c r="BI542" s="11"/>
      <c r="BJ542" s="11"/>
      <c r="BK542" s="11"/>
      <c r="BL542" s="11"/>
      <c r="BM542" s="11"/>
    </row>
    <row r="543" spans="1:65" ht="14.25" customHeight="1">
      <c r="A543" s="11"/>
      <c r="B543" s="11"/>
      <c r="C543" s="47"/>
      <c r="D543" s="16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  <c r="BF543" s="11"/>
      <c r="BG543" s="11"/>
      <c r="BH543" s="11"/>
      <c r="BI543" s="11"/>
      <c r="BJ543" s="11"/>
      <c r="BK543" s="11"/>
      <c r="BL543" s="11"/>
      <c r="BM543" s="11"/>
    </row>
    <row r="544" spans="1:65" ht="14.25" customHeight="1">
      <c r="A544" s="11"/>
      <c r="B544" s="11"/>
      <c r="C544" s="47"/>
      <c r="D544" s="16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11"/>
      <c r="AW544" s="11"/>
      <c r="AX544" s="11"/>
      <c r="AY544" s="11"/>
      <c r="AZ544" s="11"/>
      <c r="BA544" s="11"/>
      <c r="BB544" s="11"/>
      <c r="BC544" s="11"/>
      <c r="BD544" s="11"/>
      <c r="BE544" s="11"/>
      <c r="BF544" s="11"/>
      <c r="BG544" s="11"/>
      <c r="BH544" s="11"/>
      <c r="BI544" s="11"/>
      <c r="BJ544" s="11"/>
      <c r="BK544" s="11"/>
      <c r="BL544" s="11"/>
      <c r="BM544" s="11"/>
    </row>
    <row r="545" spans="1:65" ht="14.25" customHeight="1">
      <c r="A545" s="11"/>
      <c r="B545" s="11"/>
      <c r="C545" s="47"/>
      <c r="D545" s="16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1"/>
      <c r="AY545" s="11"/>
      <c r="AZ545" s="11"/>
      <c r="BA545" s="11"/>
      <c r="BB545" s="11"/>
      <c r="BC545" s="11"/>
      <c r="BD545" s="11"/>
      <c r="BE545" s="11"/>
      <c r="BF545" s="11"/>
      <c r="BG545" s="11"/>
      <c r="BH545" s="11"/>
      <c r="BI545" s="11"/>
      <c r="BJ545" s="11"/>
      <c r="BK545" s="11"/>
      <c r="BL545" s="11"/>
      <c r="BM545" s="11"/>
    </row>
    <row r="546" spans="1:65" ht="14.25" customHeight="1">
      <c r="A546" s="11"/>
      <c r="B546" s="11"/>
      <c r="C546" s="47"/>
      <c r="D546" s="16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1"/>
      <c r="AY546" s="11"/>
      <c r="AZ546" s="11"/>
      <c r="BA546" s="11"/>
      <c r="BB546" s="11"/>
      <c r="BC546" s="11"/>
      <c r="BD546" s="11"/>
      <c r="BE546" s="11"/>
      <c r="BF546" s="11"/>
      <c r="BG546" s="11"/>
      <c r="BH546" s="11"/>
      <c r="BI546" s="11"/>
      <c r="BJ546" s="11"/>
      <c r="BK546" s="11"/>
      <c r="BL546" s="11"/>
      <c r="BM546" s="11"/>
    </row>
    <row r="547" spans="1:65" ht="14.25" customHeight="1">
      <c r="A547" s="11"/>
      <c r="B547" s="11"/>
      <c r="C547" s="47"/>
      <c r="D547" s="16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1"/>
      <c r="AY547" s="11"/>
      <c r="AZ547" s="11"/>
      <c r="BA547" s="11"/>
      <c r="BB547" s="11"/>
      <c r="BC547" s="11"/>
      <c r="BD547" s="11"/>
      <c r="BE547" s="11"/>
      <c r="BF547" s="11"/>
      <c r="BG547" s="11"/>
      <c r="BH547" s="11"/>
      <c r="BI547" s="11"/>
      <c r="BJ547" s="11"/>
      <c r="BK547" s="11"/>
      <c r="BL547" s="11"/>
      <c r="BM547" s="11"/>
    </row>
    <row r="548" spans="1:65" ht="14.25" customHeight="1">
      <c r="A548" s="11"/>
      <c r="B548" s="11"/>
      <c r="C548" s="47"/>
      <c r="D548" s="16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11"/>
      <c r="AW548" s="11"/>
      <c r="AX548" s="11"/>
      <c r="AY548" s="11"/>
      <c r="AZ548" s="11"/>
      <c r="BA548" s="11"/>
      <c r="BB548" s="11"/>
      <c r="BC548" s="11"/>
      <c r="BD548" s="11"/>
      <c r="BE548" s="11"/>
      <c r="BF548" s="11"/>
      <c r="BG548" s="11"/>
      <c r="BH548" s="11"/>
      <c r="BI548" s="11"/>
      <c r="BJ548" s="11"/>
      <c r="BK548" s="11"/>
      <c r="BL548" s="11"/>
      <c r="BM548" s="11"/>
    </row>
    <row r="549" spans="1:65" ht="14.25" customHeight="1">
      <c r="A549" s="11"/>
      <c r="B549" s="11"/>
      <c r="C549" s="47"/>
      <c r="D549" s="16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1"/>
      <c r="AZ549" s="11"/>
      <c r="BA549" s="11"/>
      <c r="BB549" s="11"/>
      <c r="BC549" s="11"/>
      <c r="BD549" s="11"/>
      <c r="BE549" s="11"/>
      <c r="BF549" s="11"/>
      <c r="BG549" s="11"/>
      <c r="BH549" s="11"/>
      <c r="BI549" s="11"/>
      <c r="BJ549" s="11"/>
      <c r="BK549" s="11"/>
      <c r="BL549" s="11"/>
      <c r="BM549" s="11"/>
    </row>
    <row r="550" spans="1:65" ht="14.25" customHeight="1">
      <c r="A550" s="11"/>
      <c r="B550" s="11"/>
      <c r="C550" s="47"/>
      <c r="D550" s="16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1"/>
      <c r="AZ550" s="11"/>
      <c r="BA550" s="11"/>
      <c r="BB550" s="11"/>
      <c r="BC550" s="11"/>
      <c r="BD550" s="11"/>
      <c r="BE550" s="11"/>
      <c r="BF550" s="11"/>
      <c r="BG550" s="11"/>
      <c r="BH550" s="11"/>
      <c r="BI550" s="11"/>
      <c r="BJ550" s="11"/>
      <c r="BK550" s="11"/>
      <c r="BL550" s="11"/>
      <c r="BM550" s="11"/>
    </row>
    <row r="551" spans="1:65" ht="14.25" customHeight="1">
      <c r="A551" s="11"/>
      <c r="B551" s="11"/>
      <c r="C551" s="47"/>
      <c r="D551" s="16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  <c r="BF551" s="11"/>
      <c r="BG551" s="11"/>
      <c r="BH551" s="11"/>
      <c r="BI551" s="11"/>
      <c r="BJ551" s="11"/>
      <c r="BK551" s="11"/>
      <c r="BL551" s="11"/>
      <c r="BM551" s="11"/>
    </row>
    <row r="552" spans="1:65" ht="14.25" customHeight="1">
      <c r="A552" s="11"/>
      <c r="B552" s="11"/>
      <c r="C552" s="47"/>
      <c r="D552" s="16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1"/>
      <c r="BB552" s="11"/>
      <c r="BC552" s="11"/>
      <c r="BD552" s="11"/>
      <c r="BE552" s="11"/>
      <c r="BF552" s="11"/>
      <c r="BG552" s="11"/>
      <c r="BH552" s="11"/>
      <c r="BI552" s="11"/>
      <c r="BJ552" s="11"/>
      <c r="BK552" s="11"/>
      <c r="BL552" s="11"/>
      <c r="BM552" s="11"/>
    </row>
    <row r="553" spans="1:65" ht="14.25" customHeight="1">
      <c r="A553" s="11"/>
      <c r="B553" s="11"/>
      <c r="C553" s="47"/>
      <c r="D553" s="16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1"/>
      <c r="AY553" s="11"/>
      <c r="AZ553" s="11"/>
      <c r="BA553" s="11"/>
      <c r="BB553" s="11"/>
      <c r="BC553" s="11"/>
      <c r="BD553" s="11"/>
      <c r="BE553" s="11"/>
      <c r="BF553" s="11"/>
      <c r="BG553" s="11"/>
      <c r="BH553" s="11"/>
      <c r="BI553" s="11"/>
      <c r="BJ553" s="11"/>
      <c r="BK553" s="11"/>
      <c r="BL553" s="11"/>
      <c r="BM553" s="11"/>
    </row>
    <row r="554" spans="1:65" ht="14.25" customHeight="1">
      <c r="A554" s="11"/>
      <c r="B554" s="11"/>
      <c r="C554" s="47"/>
      <c r="D554" s="16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11"/>
      <c r="AW554" s="11"/>
      <c r="AX554" s="11"/>
      <c r="AY554" s="11"/>
      <c r="AZ554" s="11"/>
      <c r="BA554" s="11"/>
      <c r="BB554" s="11"/>
      <c r="BC554" s="11"/>
      <c r="BD554" s="11"/>
      <c r="BE554" s="11"/>
      <c r="BF554" s="11"/>
      <c r="BG554" s="11"/>
      <c r="BH554" s="11"/>
      <c r="BI554" s="11"/>
      <c r="BJ554" s="11"/>
      <c r="BK554" s="11"/>
      <c r="BL554" s="11"/>
      <c r="BM554" s="11"/>
    </row>
    <row r="555" spans="1:65" ht="14.25" customHeight="1">
      <c r="A555" s="11"/>
      <c r="B555" s="11"/>
      <c r="C555" s="47"/>
      <c r="D555" s="16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1"/>
      <c r="AZ555" s="11"/>
      <c r="BA555" s="11"/>
      <c r="BB555" s="11"/>
      <c r="BC555" s="11"/>
      <c r="BD555" s="11"/>
      <c r="BE555" s="11"/>
      <c r="BF555" s="11"/>
      <c r="BG555" s="11"/>
      <c r="BH555" s="11"/>
      <c r="BI555" s="11"/>
      <c r="BJ555" s="11"/>
      <c r="BK555" s="11"/>
      <c r="BL555" s="11"/>
      <c r="BM555" s="11"/>
    </row>
    <row r="556" spans="1:65" ht="14.25" customHeight="1">
      <c r="A556" s="11"/>
      <c r="B556" s="11"/>
      <c r="C556" s="47"/>
      <c r="D556" s="16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  <c r="AZ556" s="11"/>
      <c r="BA556" s="11"/>
      <c r="BB556" s="11"/>
      <c r="BC556" s="11"/>
      <c r="BD556" s="11"/>
      <c r="BE556" s="11"/>
      <c r="BF556" s="11"/>
      <c r="BG556" s="11"/>
      <c r="BH556" s="11"/>
      <c r="BI556" s="11"/>
      <c r="BJ556" s="11"/>
      <c r="BK556" s="11"/>
      <c r="BL556" s="11"/>
      <c r="BM556" s="11"/>
    </row>
    <row r="557" spans="1:65" ht="14.25" customHeight="1">
      <c r="A557" s="11"/>
      <c r="B557" s="11"/>
      <c r="C557" s="47"/>
      <c r="D557" s="16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  <c r="BF557" s="11"/>
      <c r="BG557" s="11"/>
      <c r="BH557" s="11"/>
      <c r="BI557" s="11"/>
      <c r="BJ557" s="11"/>
      <c r="BK557" s="11"/>
      <c r="BL557" s="11"/>
      <c r="BM557" s="11"/>
    </row>
    <row r="558" spans="1:65" ht="14.25" customHeight="1">
      <c r="A558" s="11"/>
      <c r="B558" s="11"/>
      <c r="C558" s="47"/>
      <c r="D558" s="16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1"/>
      <c r="BB558" s="11"/>
      <c r="BC558" s="11"/>
      <c r="BD558" s="11"/>
      <c r="BE558" s="11"/>
      <c r="BF558" s="11"/>
      <c r="BG558" s="11"/>
      <c r="BH558" s="11"/>
      <c r="BI558" s="11"/>
      <c r="BJ558" s="11"/>
      <c r="BK558" s="11"/>
      <c r="BL558" s="11"/>
      <c r="BM558" s="11"/>
    </row>
    <row r="559" spans="1:65" ht="14.25" customHeight="1">
      <c r="A559" s="11"/>
      <c r="B559" s="11"/>
      <c r="C559" s="47"/>
      <c r="D559" s="16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1"/>
      <c r="BB559" s="11"/>
      <c r="BC559" s="11"/>
      <c r="BD559" s="11"/>
      <c r="BE559" s="11"/>
      <c r="BF559" s="11"/>
      <c r="BG559" s="11"/>
      <c r="BH559" s="11"/>
      <c r="BI559" s="11"/>
      <c r="BJ559" s="11"/>
      <c r="BK559" s="11"/>
      <c r="BL559" s="11"/>
      <c r="BM559" s="11"/>
    </row>
    <row r="560" spans="1:65" ht="14.25" customHeight="1">
      <c r="A560" s="11"/>
      <c r="B560" s="11"/>
      <c r="C560" s="47"/>
      <c r="D560" s="16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1"/>
      <c r="AY560" s="11"/>
      <c r="AZ560" s="11"/>
      <c r="BA560" s="11"/>
      <c r="BB560" s="11"/>
      <c r="BC560" s="11"/>
      <c r="BD560" s="11"/>
      <c r="BE560" s="11"/>
      <c r="BF560" s="11"/>
      <c r="BG560" s="11"/>
      <c r="BH560" s="11"/>
      <c r="BI560" s="11"/>
      <c r="BJ560" s="11"/>
      <c r="BK560" s="11"/>
      <c r="BL560" s="11"/>
      <c r="BM560" s="11"/>
    </row>
    <row r="561" spans="1:65" ht="14.25" customHeight="1">
      <c r="A561" s="11"/>
      <c r="B561" s="11"/>
      <c r="C561" s="47"/>
      <c r="D561" s="16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1"/>
      <c r="AY561" s="11"/>
      <c r="AZ561" s="11"/>
      <c r="BA561" s="11"/>
      <c r="BB561" s="11"/>
      <c r="BC561" s="11"/>
      <c r="BD561" s="11"/>
      <c r="BE561" s="11"/>
      <c r="BF561" s="11"/>
      <c r="BG561" s="11"/>
      <c r="BH561" s="11"/>
      <c r="BI561" s="11"/>
      <c r="BJ561" s="11"/>
      <c r="BK561" s="11"/>
      <c r="BL561" s="11"/>
      <c r="BM561" s="11"/>
    </row>
    <row r="562" spans="1:65" ht="14.25" customHeight="1">
      <c r="A562" s="11"/>
      <c r="B562" s="11"/>
      <c r="C562" s="47"/>
      <c r="D562" s="16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1"/>
      <c r="AY562" s="11"/>
      <c r="AZ562" s="11"/>
      <c r="BA562" s="11"/>
      <c r="BB562" s="11"/>
      <c r="BC562" s="11"/>
      <c r="BD562" s="11"/>
      <c r="BE562" s="11"/>
      <c r="BF562" s="11"/>
      <c r="BG562" s="11"/>
      <c r="BH562" s="11"/>
      <c r="BI562" s="11"/>
      <c r="BJ562" s="11"/>
      <c r="BK562" s="11"/>
      <c r="BL562" s="11"/>
      <c r="BM562" s="11"/>
    </row>
    <row r="563" spans="1:65" ht="14.25" customHeight="1">
      <c r="A563" s="11"/>
      <c r="B563" s="11"/>
      <c r="C563" s="47"/>
      <c r="D563" s="16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1"/>
      <c r="AY563" s="11"/>
      <c r="AZ563" s="11"/>
      <c r="BA563" s="11"/>
      <c r="BB563" s="11"/>
      <c r="BC563" s="11"/>
      <c r="BD563" s="11"/>
      <c r="BE563" s="11"/>
      <c r="BF563" s="11"/>
      <c r="BG563" s="11"/>
      <c r="BH563" s="11"/>
      <c r="BI563" s="11"/>
      <c r="BJ563" s="11"/>
      <c r="BK563" s="11"/>
      <c r="BL563" s="11"/>
      <c r="BM563" s="11"/>
    </row>
    <row r="564" spans="1:65" ht="14.25" customHeight="1">
      <c r="A564" s="11"/>
      <c r="B564" s="11"/>
      <c r="C564" s="47"/>
      <c r="D564" s="16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1"/>
      <c r="AY564" s="11"/>
      <c r="AZ564" s="11"/>
      <c r="BA564" s="11"/>
      <c r="BB564" s="11"/>
      <c r="BC564" s="11"/>
      <c r="BD564" s="11"/>
      <c r="BE564" s="11"/>
      <c r="BF564" s="11"/>
      <c r="BG564" s="11"/>
      <c r="BH564" s="11"/>
      <c r="BI564" s="11"/>
      <c r="BJ564" s="11"/>
      <c r="BK564" s="11"/>
      <c r="BL564" s="11"/>
      <c r="BM564" s="11"/>
    </row>
    <row r="565" spans="1:65" ht="14.25" customHeight="1">
      <c r="A565" s="11"/>
      <c r="B565" s="11"/>
      <c r="C565" s="47"/>
      <c r="D565" s="16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1"/>
      <c r="AY565" s="11"/>
      <c r="AZ565" s="11"/>
      <c r="BA565" s="11"/>
      <c r="BB565" s="11"/>
      <c r="BC565" s="11"/>
      <c r="BD565" s="11"/>
      <c r="BE565" s="11"/>
      <c r="BF565" s="11"/>
      <c r="BG565" s="11"/>
      <c r="BH565" s="11"/>
      <c r="BI565" s="11"/>
      <c r="BJ565" s="11"/>
      <c r="BK565" s="11"/>
      <c r="BL565" s="11"/>
      <c r="BM565" s="11"/>
    </row>
    <row r="566" spans="1:65" ht="14.25" customHeight="1">
      <c r="A566" s="11"/>
      <c r="B566" s="11"/>
      <c r="C566" s="47"/>
      <c r="D566" s="16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1"/>
      <c r="AY566" s="11"/>
      <c r="AZ566" s="11"/>
      <c r="BA566" s="11"/>
      <c r="BB566" s="11"/>
      <c r="BC566" s="11"/>
      <c r="BD566" s="11"/>
      <c r="BE566" s="11"/>
      <c r="BF566" s="11"/>
      <c r="BG566" s="11"/>
      <c r="BH566" s="11"/>
      <c r="BI566" s="11"/>
      <c r="BJ566" s="11"/>
      <c r="BK566" s="11"/>
      <c r="BL566" s="11"/>
      <c r="BM566" s="11"/>
    </row>
    <row r="567" spans="1:65" ht="14.25" customHeight="1">
      <c r="A567" s="11"/>
      <c r="B567" s="11"/>
      <c r="C567" s="47"/>
      <c r="D567" s="16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1"/>
      <c r="AY567" s="11"/>
      <c r="AZ567" s="11"/>
      <c r="BA567" s="11"/>
      <c r="BB567" s="11"/>
      <c r="BC567" s="11"/>
      <c r="BD567" s="11"/>
      <c r="BE567" s="11"/>
      <c r="BF567" s="11"/>
      <c r="BG567" s="11"/>
      <c r="BH567" s="11"/>
      <c r="BI567" s="11"/>
      <c r="BJ567" s="11"/>
      <c r="BK567" s="11"/>
      <c r="BL567" s="11"/>
      <c r="BM567" s="11"/>
    </row>
    <row r="568" spans="1:65" ht="14.25" customHeight="1">
      <c r="A568" s="11"/>
      <c r="B568" s="11"/>
      <c r="C568" s="47"/>
      <c r="D568" s="16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/>
      <c r="BB568" s="11"/>
      <c r="BC568" s="11"/>
      <c r="BD568" s="11"/>
      <c r="BE568" s="11"/>
      <c r="BF568" s="11"/>
      <c r="BG568" s="11"/>
      <c r="BH568" s="11"/>
      <c r="BI568" s="11"/>
      <c r="BJ568" s="11"/>
      <c r="BK568" s="11"/>
      <c r="BL568" s="11"/>
      <c r="BM568" s="11"/>
    </row>
    <row r="569" spans="1:65" ht="14.25" customHeight="1">
      <c r="A569" s="11"/>
      <c r="B569" s="11"/>
      <c r="C569" s="47"/>
      <c r="D569" s="16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1"/>
      <c r="AY569" s="11"/>
      <c r="AZ569" s="11"/>
      <c r="BA569" s="11"/>
      <c r="BB569" s="11"/>
      <c r="BC569" s="11"/>
      <c r="BD569" s="11"/>
      <c r="BE569" s="11"/>
      <c r="BF569" s="11"/>
      <c r="BG569" s="11"/>
      <c r="BH569" s="11"/>
      <c r="BI569" s="11"/>
      <c r="BJ569" s="11"/>
      <c r="BK569" s="11"/>
      <c r="BL569" s="11"/>
      <c r="BM569" s="11"/>
    </row>
    <row r="570" spans="1:65" ht="14.25" customHeight="1">
      <c r="A570" s="11"/>
      <c r="B570" s="11"/>
      <c r="C570" s="47"/>
      <c r="D570" s="16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  <c r="BA570" s="11"/>
      <c r="BB570" s="11"/>
      <c r="BC570" s="11"/>
      <c r="BD570" s="11"/>
      <c r="BE570" s="11"/>
      <c r="BF570" s="11"/>
      <c r="BG570" s="11"/>
      <c r="BH570" s="11"/>
      <c r="BI570" s="11"/>
      <c r="BJ570" s="11"/>
      <c r="BK570" s="11"/>
      <c r="BL570" s="11"/>
      <c r="BM570" s="11"/>
    </row>
    <row r="571" spans="1:65" ht="14.25" customHeight="1">
      <c r="A571" s="11"/>
      <c r="B571" s="11"/>
      <c r="C571" s="47"/>
      <c r="D571" s="16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1"/>
      <c r="BB571" s="11"/>
      <c r="BC571" s="11"/>
      <c r="BD571" s="11"/>
      <c r="BE571" s="11"/>
      <c r="BF571" s="11"/>
      <c r="BG571" s="11"/>
      <c r="BH571" s="11"/>
      <c r="BI571" s="11"/>
      <c r="BJ571" s="11"/>
      <c r="BK571" s="11"/>
      <c r="BL571" s="11"/>
      <c r="BM571" s="11"/>
    </row>
    <row r="572" spans="1:65" ht="14.25" customHeight="1">
      <c r="A572" s="11"/>
      <c r="B572" s="11"/>
      <c r="C572" s="47"/>
      <c r="D572" s="16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11"/>
      <c r="AW572" s="11"/>
      <c r="AX572" s="11"/>
      <c r="AY572" s="11"/>
      <c r="AZ572" s="11"/>
      <c r="BA572" s="11"/>
      <c r="BB572" s="11"/>
      <c r="BC572" s="11"/>
      <c r="BD572" s="11"/>
      <c r="BE572" s="11"/>
      <c r="BF572" s="11"/>
      <c r="BG572" s="11"/>
      <c r="BH572" s="11"/>
      <c r="BI572" s="11"/>
      <c r="BJ572" s="11"/>
      <c r="BK572" s="11"/>
      <c r="BL572" s="11"/>
      <c r="BM572" s="11"/>
    </row>
    <row r="573" spans="1:65" ht="14.25" customHeight="1">
      <c r="A573" s="11"/>
      <c r="B573" s="11"/>
      <c r="C573" s="47"/>
      <c r="D573" s="16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  <c r="BA573" s="11"/>
      <c r="BB573" s="11"/>
      <c r="BC573" s="11"/>
      <c r="BD573" s="11"/>
      <c r="BE573" s="11"/>
      <c r="BF573" s="11"/>
      <c r="BG573" s="11"/>
      <c r="BH573" s="11"/>
      <c r="BI573" s="11"/>
      <c r="BJ573" s="11"/>
      <c r="BK573" s="11"/>
      <c r="BL573" s="11"/>
      <c r="BM573" s="11"/>
    </row>
    <row r="574" spans="1:65" ht="14.25" customHeight="1">
      <c r="A574" s="11"/>
      <c r="B574" s="11"/>
      <c r="C574" s="47"/>
      <c r="D574" s="16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  <c r="BA574" s="11"/>
      <c r="BB574" s="11"/>
      <c r="BC574" s="11"/>
      <c r="BD574" s="11"/>
      <c r="BE574" s="11"/>
      <c r="BF574" s="11"/>
      <c r="BG574" s="11"/>
      <c r="BH574" s="11"/>
      <c r="BI574" s="11"/>
      <c r="BJ574" s="11"/>
      <c r="BK574" s="11"/>
      <c r="BL574" s="11"/>
      <c r="BM574" s="11"/>
    </row>
    <row r="575" spans="1:65" ht="14.25" customHeight="1">
      <c r="A575" s="11"/>
      <c r="B575" s="11"/>
      <c r="C575" s="47"/>
      <c r="D575" s="16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1"/>
      <c r="BB575" s="11"/>
      <c r="BC575" s="11"/>
      <c r="BD575" s="11"/>
      <c r="BE575" s="11"/>
      <c r="BF575" s="11"/>
      <c r="BG575" s="11"/>
      <c r="BH575" s="11"/>
      <c r="BI575" s="11"/>
      <c r="BJ575" s="11"/>
      <c r="BK575" s="11"/>
      <c r="BL575" s="11"/>
      <c r="BM575" s="11"/>
    </row>
    <row r="576" spans="1:65" ht="14.25" customHeight="1">
      <c r="A576" s="11"/>
      <c r="B576" s="11"/>
      <c r="C576" s="47"/>
      <c r="D576" s="16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1"/>
      <c r="AZ576" s="11"/>
      <c r="BA576" s="11"/>
      <c r="BB576" s="11"/>
      <c r="BC576" s="11"/>
      <c r="BD576" s="11"/>
      <c r="BE576" s="11"/>
      <c r="BF576" s="11"/>
      <c r="BG576" s="11"/>
      <c r="BH576" s="11"/>
      <c r="BI576" s="11"/>
      <c r="BJ576" s="11"/>
      <c r="BK576" s="11"/>
      <c r="BL576" s="11"/>
      <c r="BM576" s="11"/>
    </row>
    <row r="577" spans="1:65" ht="14.25" customHeight="1">
      <c r="A577" s="11"/>
      <c r="B577" s="11"/>
      <c r="C577" s="47"/>
      <c r="D577" s="16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1"/>
      <c r="BB577" s="11"/>
      <c r="BC577" s="11"/>
      <c r="BD577" s="11"/>
      <c r="BE577" s="11"/>
      <c r="BF577" s="11"/>
      <c r="BG577" s="11"/>
      <c r="BH577" s="11"/>
      <c r="BI577" s="11"/>
      <c r="BJ577" s="11"/>
      <c r="BK577" s="11"/>
      <c r="BL577" s="11"/>
      <c r="BM577" s="11"/>
    </row>
    <row r="578" spans="1:65" ht="14.25" customHeight="1">
      <c r="A578" s="11"/>
      <c r="B578" s="11"/>
      <c r="C578" s="47"/>
      <c r="D578" s="16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1"/>
      <c r="AY578" s="11"/>
      <c r="AZ578" s="11"/>
      <c r="BA578" s="11"/>
      <c r="BB578" s="11"/>
      <c r="BC578" s="11"/>
      <c r="BD578" s="11"/>
      <c r="BE578" s="11"/>
      <c r="BF578" s="11"/>
      <c r="BG578" s="11"/>
      <c r="BH578" s="11"/>
      <c r="BI578" s="11"/>
      <c r="BJ578" s="11"/>
      <c r="BK578" s="11"/>
      <c r="BL578" s="11"/>
      <c r="BM578" s="11"/>
    </row>
    <row r="579" spans="1:65" ht="14.25" customHeight="1">
      <c r="A579" s="11"/>
      <c r="B579" s="11"/>
      <c r="C579" s="47"/>
      <c r="D579" s="16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11"/>
      <c r="AW579" s="11"/>
      <c r="AX579" s="11"/>
      <c r="AY579" s="11"/>
      <c r="AZ579" s="11"/>
      <c r="BA579" s="11"/>
      <c r="BB579" s="11"/>
      <c r="BC579" s="11"/>
      <c r="BD579" s="11"/>
      <c r="BE579" s="11"/>
      <c r="BF579" s="11"/>
      <c r="BG579" s="11"/>
      <c r="BH579" s="11"/>
      <c r="BI579" s="11"/>
      <c r="BJ579" s="11"/>
      <c r="BK579" s="11"/>
      <c r="BL579" s="11"/>
      <c r="BM579" s="11"/>
    </row>
    <row r="580" spans="1:65" ht="14.25" customHeight="1">
      <c r="A580" s="11"/>
      <c r="B580" s="11"/>
      <c r="C580" s="47"/>
      <c r="D580" s="16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11"/>
      <c r="AW580" s="11"/>
      <c r="AX580" s="11"/>
      <c r="AY580" s="11"/>
      <c r="AZ580" s="11"/>
      <c r="BA580" s="11"/>
      <c r="BB580" s="11"/>
      <c r="BC580" s="11"/>
      <c r="BD580" s="11"/>
      <c r="BE580" s="11"/>
      <c r="BF580" s="11"/>
      <c r="BG580" s="11"/>
      <c r="BH580" s="11"/>
      <c r="BI580" s="11"/>
      <c r="BJ580" s="11"/>
      <c r="BK580" s="11"/>
      <c r="BL580" s="11"/>
      <c r="BM580" s="11"/>
    </row>
    <row r="581" spans="1:65" ht="14.25" customHeight="1">
      <c r="A581" s="11"/>
      <c r="B581" s="11"/>
      <c r="C581" s="47"/>
      <c r="D581" s="16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1"/>
      <c r="BB581" s="11"/>
      <c r="BC581" s="11"/>
      <c r="BD581" s="11"/>
      <c r="BE581" s="11"/>
      <c r="BF581" s="11"/>
      <c r="BG581" s="11"/>
      <c r="BH581" s="11"/>
      <c r="BI581" s="11"/>
      <c r="BJ581" s="11"/>
      <c r="BK581" s="11"/>
      <c r="BL581" s="11"/>
      <c r="BM581" s="11"/>
    </row>
    <row r="582" spans="1:65" ht="14.25" customHeight="1">
      <c r="A582" s="11"/>
      <c r="B582" s="11"/>
      <c r="C582" s="47"/>
      <c r="D582" s="16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1"/>
      <c r="BB582" s="11"/>
      <c r="BC582" s="11"/>
      <c r="BD582" s="11"/>
      <c r="BE582" s="11"/>
      <c r="BF582" s="11"/>
      <c r="BG582" s="11"/>
      <c r="BH582" s="11"/>
      <c r="BI582" s="11"/>
      <c r="BJ582" s="11"/>
      <c r="BK582" s="11"/>
      <c r="BL582" s="11"/>
      <c r="BM582" s="11"/>
    </row>
    <row r="583" spans="1:65" ht="14.25" customHeight="1">
      <c r="A583" s="11"/>
      <c r="B583" s="11"/>
      <c r="C583" s="47"/>
      <c r="D583" s="16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1"/>
      <c r="BB583" s="11"/>
      <c r="BC583" s="11"/>
      <c r="BD583" s="11"/>
      <c r="BE583" s="11"/>
      <c r="BF583" s="11"/>
      <c r="BG583" s="11"/>
      <c r="BH583" s="11"/>
      <c r="BI583" s="11"/>
      <c r="BJ583" s="11"/>
      <c r="BK583" s="11"/>
      <c r="BL583" s="11"/>
      <c r="BM583" s="11"/>
    </row>
    <row r="584" spans="1:65" ht="14.25" customHeight="1">
      <c r="A584" s="11"/>
      <c r="B584" s="11"/>
      <c r="C584" s="47"/>
      <c r="D584" s="16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1"/>
      <c r="BB584" s="11"/>
      <c r="BC584" s="11"/>
      <c r="BD584" s="11"/>
      <c r="BE584" s="11"/>
      <c r="BF584" s="11"/>
      <c r="BG584" s="11"/>
      <c r="BH584" s="11"/>
      <c r="BI584" s="11"/>
      <c r="BJ584" s="11"/>
      <c r="BK584" s="11"/>
      <c r="BL584" s="11"/>
      <c r="BM584" s="11"/>
    </row>
    <row r="585" spans="1:65" ht="14.25" customHeight="1">
      <c r="A585" s="11"/>
      <c r="B585" s="11"/>
      <c r="C585" s="47"/>
      <c r="D585" s="16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11"/>
      <c r="AW585" s="11"/>
      <c r="AX585" s="11"/>
      <c r="AY585" s="11"/>
      <c r="AZ585" s="11"/>
      <c r="BA585" s="11"/>
      <c r="BB585" s="11"/>
      <c r="BC585" s="11"/>
      <c r="BD585" s="11"/>
      <c r="BE585" s="11"/>
      <c r="BF585" s="11"/>
      <c r="BG585" s="11"/>
      <c r="BH585" s="11"/>
      <c r="BI585" s="11"/>
      <c r="BJ585" s="11"/>
      <c r="BK585" s="11"/>
      <c r="BL585" s="11"/>
      <c r="BM585" s="11"/>
    </row>
    <row r="586" spans="1:65" ht="14.25" customHeight="1">
      <c r="A586" s="11"/>
      <c r="B586" s="11"/>
      <c r="C586" s="47"/>
      <c r="D586" s="16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1"/>
      <c r="AY586" s="11"/>
      <c r="AZ586" s="11"/>
      <c r="BA586" s="11"/>
      <c r="BB586" s="11"/>
      <c r="BC586" s="11"/>
      <c r="BD586" s="11"/>
      <c r="BE586" s="11"/>
      <c r="BF586" s="11"/>
      <c r="BG586" s="11"/>
      <c r="BH586" s="11"/>
      <c r="BI586" s="11"/>
      <c r="BJ586" s="11"/>
      <c r="BK586" s="11"/>
      <c r="BL586" s="11"/>
      <c r="BM586" s="11"/>
    </row>
    <row r="587" spans="1:65" ht="14.25" customHeight="1">
      <c r="A587" s="11"/>
      <c r="B587" s="11"/>
      <c r="C587" s="47"/>
      <c r="D587" s="16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1"/>
      <c r="AY587" s="11"/>
      <c r="AZ587" s="11"/>
      <c r="BA587" s="11"/>
      <c r="BB587" s="11"/>
      <c r="BC587" s="11"/>
      <c r="BD587" s="11"/>
      <c r="BE587" s="11"/>
      <c r="BF587" s="11"/>
      <c r="BG587" s="11"/>
      <c r="BH587" s="11"/>
      <c r="BI587" s="11"/>
      <c r="BJ587" s="11"/>
      <c r="BK587" s="11"/>
      <c r="BL587" s="11"/>
      <c r="BM587" s="11"/>
    </row>
    <row r="588" spans="1:65" ht="14.25" customHeight="1">
      <c r="A588" s="11"/>
      <c r="B588" s="11"/>
      <c r="C588" s="47"/>
      <c r="D588" s="16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1"/>
      <c r="BB588" s="11"/>
      <c r="BC588" s="11"/>
      <c r="BD588" s="11"/>
      <c r="BE588" s="11"/>
      <c r="BF588" s="11"/>
      <c r="BG588" s="11"/>
      <c r="BH588" s="11"/>
      <c r="BI588" s="11"/>
      <c r="BJ588" s="11"/>
      <c r="BK588" s="11"/>
      <c r="BL588" s="11"/>
      <c r="BM588" s="11"/>
    </row>
    <row r="589" spans="1:65" ht="14.25" customHeight="1">
      <c r="A589" s="11"/>
      <c r="B589" s="11"/>
      <c r="C589" s="47"/>
      <c r="D589" s="16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1"/>
      <c r="AY589" s="11"/>
      <c r="AZ589" s="11"/>
      <c r="BA589" s="11"/>
      <c r="BB589" s="11"/>
      <c r="BC589" s="11"/>
      <c r="BD589" s="11"/>
      <c r="BE589" s="11"/>
      <c r="BF589" s="11"/>
      <c r="BG589" s="11"/>
      <c r="BH589" s="11"/>
      <c r="BI589" s="11"/>
      <c r="BJ589" s="11"/>
      <c r="BK589" s="11"/>
      <c r="BL589" s="11"/>
      <c r="BM589" s="11"/>
    </row>
    <row r="590" spans="1:65" ht="14.25" customHeight="1">
      <c r="A590" s="11"/>
      <c r="B590" s="11"/>
      <c r="C590" s="47"/>
      <c r="D590" s="16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1"/>
      <c r="BB590" s="11"/>
      <c r="BC590" s="11"/>
      <c r="BD590" s="11"/>
      <c r="BE590" s="11"/>
      <c r="BF590" s="11"/>
      <c r="BG590" s="11"/>
      <c r="BH590" s="11"/>
      <c r="BI590" s="11"/>
      <c r="BJ590" s="11"/>
      <c r="BK590" s="11"/>
      <c r="BL590" s="11"/>
      <c r="BM590" s="11"/>
    </row>
    <row r="591" spans="1:65" ht="14.25" customHeight="1">
      <c r="A591" s="11"/>
      <c r="B591" s="11"/>
      <c r="C591" s="47"/>
      <c r="D591" s="16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11"/>
      <c r="AW591" s="11"/>
      <c r="AX591" s="11"/>
      <c r="AY591" s="11"/>
      <c r="AZ591" s="11"/>
      <c r="BA591" s="11"/>
      <c r="BB591" s="11"/>
      <c r="BC591" s="11"/>
      <c r="BD591" s="11"/>
      <c r="BE591" s="11"/>
      <c r="BF591" s="11"/>
      <c r="BG591" s="11"/>
      <c r="BH591" s="11"/>
      <c r="BI591" s="11"/>
      <c r="BJ591" s="11"/>
      <c r="BK591" s="11"/>
      <c r="BL591" s="11"/>
      <c r="BM591" s="11"/>
    </row>
    <row r="592" spans="1:65" ht="14.25" customHeight="1">
      <c r="A592" s="11"/>
      <c r="B592" s="11"/>
      <c r="C592" s="47"/>
      <c r="D592" s="16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  <c r="AP592" s="11"/>
      <c r="AQ592" s="11"/>
      <c r="AR592" s="11"/>
      <c r="AS592" s="11"/>
      <c r="AT592" s="11"/>
      <c r="AU592" s="11"/>
      <c r="AV592" s="11"/>
      <c r="AW592" s="11"/>
      <c r="AX592" s="11"/>
      <c r="AY592" s="11"/>
      <c r="AZ592" s="11"/>
      <c r="BA592" s="11"/>
      <c r="BB592" s="11"/>
      <c r="BC592" s="11"/>
      <c r="BD592" s="11"/>
      <c r="BE592" s="11"/>
      <c r="BF592" s="11"/>
      <c r="BG592" s="11"/>
      <c r="BH592" s="11"/>
      <c r="BI592" s="11"/>
      <c r="BJ592" s="11"/>
      <c r="BK592" s="11"/>
      <c r="BL592" s="11"/>
      <c r="BM592" s="11"/>
    </row>
    <row r="593" spans="1:65" ht="14.25" customHeight="1">
      <c r="A593" s="11"/>
      <c r="B593" s="11"/>
      <c r="C593" s="47"/>
      <c r="D593" s="16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  <c r="AP593" s="11"/>
      <c r="AQ593" s="11"/>
      <c r="AR593" s="11"/>
      <c r="AS593" s="11"/>
      <c r="AT593" s="11"/>
      <c r="AU593" s="11"/>
      <c r="AV593" s="11"/>
      <c r="AW593" s="11"/>
      <c r="AX593" s="11"/>
      <c r="AY593" s="11"/>
      <c r="AZ593" s="11"/>
      <c r="BA593" s="11"/>
      <c r="BB593" s="11"/>
      <c r="BC593" s="11"/>
      <c r="BD593" s="11"/>
      <c r="BE593" s="11"/>
      <c r="BF593" s="11"/>
      <c r="BG593" s="11"/>
      <c r="BH593" s="11"/>
      <c r="BI593" s="11"/>
      <c r="BJ593" s="11"/>
      <c r="BK593" s="11"/>
      <c r="BL593" s="11"/>
      <c r="BM593" s="11"/>
    </row>
    <row r="594" spans="1:65" ht="14.25" customHeight="1">
      <c r="A594" s="11"/>
      <c r="B594" s="11"/>
      <c r="C594" s="47"/>
      <c r="D594" s="16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1"/>
      <c r="AY594" s="11"/>
      <c r="AZ594" s="11"/>
      <c r="BA594" s="11"/>
      <c r="BB594" s="11"/>
      <c r="BC594" s="11"/>
      <c r="BD594" s="11"/>
      <c r="BE594" s="11"/>
      <c r="BF594" s="11"/>
      <c r="BG594" s="11"/>
      <c r="BH594" s="11"/>
      <c r="BI594" s="11"/>
      <c r="BJ594" s="11"/>
      <c r="BK594" s="11"/>
      <c r="BL594" s="11"/>
      <c r="BM594" s="11"/>
    </row>
    <row r="595" spans="1:65" ht="14.25" customHeight="1">
      <c r="A595" s="11"/>
      <c r="B595" s="11"/>
      <c r="C595" s="47"/>
      <c r="D595" s="16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  <c r="AV595" s="11"/>
      <c r="AW595" s="11"/>
      <c r="AX595" s="11"/>
      <c r="AY595" s="11"/>
      <c r="AZ595" s="11"/>
      <c r="BA595" s="11"/>
      <c r="BB595" s="11"/>
      <c r="BC595" s="11"/>
      <c r="BD595" s="11"/>
      <c r="BE595" s="11"/>
      <c r="BF595" s="11"/>
      <c r="BG595" s="11"/>
      <c r="BH595" s="11"/>
      <c r="BI595" s="11"/>
      <c r="BJ595" s="11"/>
      <c r="BK595" s="11"/>
      <c r="BL595" s="11"/>
      <c r="BM595" s="11"/>
    </row>
    <row r="596" spans="1:65" ht="14.25" customHeight="1">
      <c r="A596" s="11"/>
      <c r="B596" s="11"/>
      <c r="C596" s="47"/>
      <c r="D596" s="16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  <c r="AV596" s="11"/>
      <c r="AW596" s="11"/>
      <c r="AX596" s="11"/>
      <c r="AY596" s="11"/>
      <c r="AZ596" s="11"/>
      <c r="BA596" s="11"/>
      <c r="BB596" s="11"/>
      <c r="BC596" s="11"/>
      <c r="BD596" s="11"/>
      <c r="BE596" s="11"/>
      <c r="BF596" s="11"/>
      <c r="BG596" s="11"/>
      <c r="BH596" s="11"/>
      <c r="BI596" s="11"/>
      <c r="BJ596" s="11"/>
      <c r="BK596" s="11"/>
      <c r="BL596" s="11"/>
      <c r="BM596" s="11"/>
    </row>
    <row r="597" spans="1:65" ht="14.25" customHeight="1">
      <c r="A597" s="11"/>
      <c r="B597" s="11"/>
      <c r="C597" s="47"/>
      <c r="D597" s="16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  <c r="AV597" s="11"/>
      <c r="AW597" s="11"/>
      <c r="AX597" s="11"/>
      <c r="AY597" s="11"/>
      <c r="AZ597" s="11"/>
      <c r="BA597" s="11"/>
      <c r="BB597" s="11"/>
      <c r="BC597" s="11"/>
      <c r="BD597" s="11"/>
      <c r="BE597" s="11"/>
      <c r="BF597" s="11"/>
      <c r="BG597" s="11"/>
      <c r="BH597" s="11"/>
      <c r="BI597" s="11"/>
      <c r="BJ597" s="11"/>
      <c r="BK597" s="11"/>
      <c r="BL597" s="11"/>
      <c r="BM597" s="11"/>
    </row>
    <row r="598" spans="1:65" ht="14.25" customHeight="1">
      <c r="A598" s="11"/>
      <c r="B598" s="11"/>
      <c r="C598" s="47"/>
      <c r="D598" s="16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  <c r="AV598" s="11"/>
      <c r="AW598" s="11"/>
      <c r="AX598" s="11"/>
      <c r="AY598" s="11"/>
      <c r="AZ598" s="11"/>
      <c r="BA598" s="11"/>
      <c r="BB598" s="11"/>
      <c r="BC598" s="11"/>
      <c r="BD598" s="11"/>
      <c r="BE598" s="11"/>
      <c r="BF598" s="11"/>
      <c r="BG598" s="11"/>
      <c r="BH598" s="11"/>
      <c r="BI598" s="11"/>
      <c r="BJ598" s="11"/>
      <c r="BK598" s="11"/>
      <c r="BL598" s="11"/>
      <c r="BM598" s="11"/>
    </row>
    <row r="599" spans="1:65" ht="14.25" customHeight="1">
      <c r="A599" s="11"/>
      <c r="B599" s="11"/>
      <c r="C599" s="47"/>
      <c r="D599" s="16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  <c r="BA599" s="11"/>
      <c r="BB599" s="11"/>
      <c r="BC599" s="11"/>
      <c r="BD599" s="11"/>
      <c r="BE599" s="11"/>
      <c r="BF599" s="11"/>
      <c r="BG599" s="11"/>
      <c r="BH599" s="11"/>
      <c r="BI599" s="11"/>
      <c r="BJ599" s="11"/>
      <c r="BK599" s="11"/>
      <c r="BL599" s="11"/>
      <c r="BM599" s="11"/>
    </row>
    <row r="600" spans="1:65" ht="14.25" customHeight="1">
      <c r="A600" s="11"/>
      <c r="B600" s="11"/>
      <c r="C600" s="47"/>
      <c r="D600" s="16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  <c r="BA600" s="11"/>
      <c r="BB600" s="11"/>
      <c r="BC600" s="11"/>
      <c r="BD600" s="11"/>
      <c r="BE600" s="11"/>
      <c r="BF600" s="11"/>
      <c r="BG600" s="11"/>
      <c r="BH600" s="11"/>
      <c r="BI600" s="11"/>
      <c r="BJ600" s="11"/>
      <c r="BK600" s="11"/>
      <c r="BL600" s="11"/>
      <c r="BM600" s="11"/>
    </row>
    <row r="601" spans="1:65" ht="14.25" customHeight="1">
      <c r="A601" s="11"/>
      <c r="B601" s="11"/>
      <c r="C601" s="47"/>
      <c r="D601" s="16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1"/>
      <c r="AY601" s="11"/>
      <c r="AZ601" s="11"/>
      <c r="BA601" s="11"/>
      <c r="BB601" s="11"/>
      <c r="BC601" s="11"/>
      <c r="BD601" s="11"/>
      <c r="BE601" s="11"/>
      <c r="BF601" s="11"/>
      <c r="BG601" s="11"/>
      <c r="BH601" s="11"/>
      <c r="BI601" s="11"/>
      <c r="BJ601" s="11"/>
      <c r="BK601" s="11"/>
      <c r="BL601" s="11"/>
      <c r="BM601" s="11"/>
    </row>
    <row r="602" spans="1:65" ht="14.25" customHeight="1">
      <c r="A602" s="11"/>
      <c r="B602" s="11"/>
      <c r="C602" s="47"/>
      <c r="D602" s="16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1"/>
      <c r="AY602" s="11"/>
      <c r="AZ602" s="11"/>
      <c r="BA602" s="11"/>
      <c r="BB602" s="11"/>
      <c r="BC602" s="11"/>
      <c r="BD602" s="11"/>
      <c r="BE602" s="11"/>
      <c r="BF602" s="11"/>
      <c r="BG602" s="11"/>
      <c r="BH602" s="11"/>
      <c r="BI602" s="11"/>
      <c r="BJ602" s="11"/>
      <c r="BK602" s="11"/>
      <c r="BL602" s="11"/>
      <c r="BM602" s="11"/>
    </row>
    <row r="603" spans="1:65" ht="14.25" customHeight="1">
      <c r="A603" s="11"/>
      <c r="B603" s="11"/>
      <c r="C603" s="47"/>
      <c r="D603" s="16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  <c r="AP603" s="11"/>
      <c r="AQ603" s="11"/>
      <c r="AR603" s="11"/>
      <c r="AS603" s="11"/>
      <c r="AT603" s="11"/>
      <c r="AU603" s="11"/>
      <c r="AV603" s="11"/>
      <c r="AW603" s="11"/>
      <c r="AX603" s="11"/>
      <c r="AY603" s="11"/>
      <c r="AZ603" s="11"/>
      <c r="BA603" s="11"/>
      <c r="BB603" s="11"/>
      <c r="BC603" s="11"/>
      <c r="BD603" s="11"/>
      <c r="BE603" s="11"/>
      <c r="BF603" s="11"/>
      <c r="BG603" s="11"/>
      <c r="BH603" s="11"/>
      <c r="BI603" s="11"/>
      <c r="BJ603" s="11"/>
      <c r="BK603" s="11"/>
      <c r="BL603" s="11"/>
      <c r="BM603" s="11"/>
    </row>
    <row r="604" spans="1:65" ht="14.25" customHeight="1">
      <c r="A604" s="11"/>
      <c r="B604" s="11"/>
      <c r="C604" s="47"/>
      <c r="D604" s="16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1"/>
      <c r="AY604" s="11"/>
      <c r="AZ604" s="11"/>
      <c r="BA604" s="11"/>
      <c r="BB604" s="11"/>
      <c r="BC604" s="11"/>
      <c r="BD604" s="11"/>
      <c r="BE604" s="11"/>
      <c r="BF604" s="11"/>
      <c r="BG604" s="11"/>
      <c r="BH604" s="11"/>
      <c r="BI604" s="11"/>
      <c r="BJ604" s="11"/>
      <c r="BK604" s="11"/>
      <c r="BL604" s="11"/>
      <c r="BM604" s="11"/>
    </row>
    <row r="605" spans="1:65" ht="14.25" customHeight="1">
      <c r="A605" s="11"/>
      <c r="B605" s="11"/>
      <c r="C605" s="47"/>
      <c r="D605" s="16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  <c r="BA605" s="11"/>
      <c r="BB605" s="11"/>
      <c r="BC605" s="11"/>
      <c r="BD605" s="11"/>
      <c r="BE605" s="11"/>
      <c r="BF605" s="11"/>
      <c r="BG605" s="11"/>
      <c r="BH605" s="11"/>
      <c r="BI605" s="11"/>
      <c r="BJ605" s="11"/>
      <c r="BK605" s="11"/>
      <c r="BL605" s="11"/>
      <c r="BM605" s="11"/>
    </row>
    <row r="606" spans="1:65" ht="14.25" customHeight="1">
      <c r="A606" s="11"/>
      <c r="B606" s="11"/>
      <c r="C606" s="47"/>
      <c r="D606" s="16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  <c r="BA606" s="11"/>
      <c r="BB606" s="11"/>
      <c r="BC606" s="11"/>
      <c r="BD606" s="11"/>
      <c r="BE606" s="11"/>
      <c r="BF606" s="11"/>
      <c r="BG606" s="11"/>
      <c r="BH606" s="11"/>
      <c r="BI606" s="11"/>
      <c r="BJ606" s="11"/>
      <c r="BK606" s="11"/>
      <c r="BL606" s="11"/>
      <c r="BM606" s="11"/>
    </row>
    <row r="607" spans="1:65" ht="14.25" customHeight="1">
      <c r="A607" s="11"/>
      <c r="B607" s="11"/>
      <c r="C607" s="47"/>
      <c r="D607" s="16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1"/>
      <c r="AY607" s="11"/>
      <c r="AZ607" s="11"/>
      <c r="BA607" s="11"/>
      <c r="BB607" s="11"/>
      <c r="BC607" s="11"/>
      <c r="BD607" s="11"/>
      <c r="BE607" s="11"/>
      <c r="BF607" s="11"/>
      <c r="BG607" s="11"/>
      <c r="BH607" s="11"/>
      <c r="BI607" s="11"/>
      <c r="BJ607" s="11"/>
      <c r="BK607" s="11"/>
      <c r="BL607" s="11"/>
      <c r="BM607" s="11"/>
    </row>
    <row r="608" spans="1:65" ht="14.25" customHeight="1">
      <c r="A608" s="11"/>
      <c r="B608" s="11"/>
      <c r="C608" s="47"/>
      <c r="D608" s="16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1"/>
      <c r="AY608" s="11"/>
      <c r="AZ608" s="11"/>
      <c r="BA608" s="11"/>
      <c r="BB608" s="11"/>
      <c r="BC608" s="11"/>
      <c r="BD608" s="11"/>
      <c r="BE608" s="11"/>
      <c r="BF608" s="11"/>
      <c r="BG608" s="11"/>
      <c r="BH608" s="11"/>
      <c r="BI608" s="11"/>
      <c r="BJ608" s="11"/>
      <c r="BK608" s="11"/>
      <c r="BL608" s="11"/>
      <c r="BM608" s="11"/>
    </row>
    <row r="609" spans="1:65" ht="14.25" customHeight="1">
      <c r="A609" s="11"/>
      <c r="B609" s="11"/>
      <c r="C609" s="47"/>
      <c r="D609" s="16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  <c r="AP609" s="11"/>
      <c r="AQ609" s="11"/>
      <c r="AR609" s="11"/>
      <c r="AS609" s="11"/>
      <c r="AT609" s="11"/>
      <c r="AU609" s="11"/>
      <c r="AV609" s="11"/>
      <c r="AW609" s="11"/>
      <c r="AX609" s="11"/>
      <c r="AY609" s="11"/>
      <c r="AZ609" s="11"/>
      <c r="BA609" s="11"/>
      <c r="BB609" s="11"/>
      <c r="BC609" s="11"/>
      <c r="BD609" s="11"/>
      <c r="BE609" s="11"/>
      <c r="BF609" s="11"/>
      <c r="BG609" s="11"/>
      <c r="BH609" s="11"/>
      <c r="BI609" s="11"/>
      <c r="BJ609" s="11"/>
      <c r="BK609" s="11"/>
      <c r="BL609" s="11"/>
      <c r="BM609" s="11"/>
    </row>
    <row r="610" spans="1:65" ht="14.25" customHeight="1">
      <c r="A610" s="11"/>
      <c r="B610" s="11"/>
      <c r="C610" s="47"/>
      <c r="D610" s="16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1"/>
      <c r="AY610" s="11"/>
      <c r="AZ610" s="11"/>
      <c r="BA610" s="11"/>
      <c r="BB610" s="11"/>
      <c r="BC610" s="11"/>
      <c r="BD610" s="11"/>
      <c r="BE610" s="11"/>
      <c r="BF610" s="11"/>
      <c r="BG610" s="11"/>
      <c r="BH610" s="11"/>
      <c r="BI610" s="11"/>
      <c r="BJ610" s="11"/>
      <c r="BK610" s="11"/>
      <c r="BL610" s="11"/>
      <c r="BM610" s="11"/>
    </row>
    <row r="611" spans="1:65" ht="14.25" customHeight="1">
      <c r="A611" s="11"/>
      <c r="B611" s="11"/>
      <c r="C611" s="47"/>
      <c r="D611" s="16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  <c r="AP611" s="11"/>
      <c r="AQ611" s="11"/>
      <c r="AR611" s="11"/>
      <c r="AS611" s="11"/>
      <c r="AT611" s="11"/>
      <c r="AU611" s="11"/>
      <c r="AV611" s="11"/>
      <c r="AW611" s="11"/>
      <c r="AX611" s="11"/>
      <c r="AY611" s="11"/>
      <c r="AZ611" s="11"/>
      <c r="BA611" s="11"/>
      <c r="BB611" s="11"/>
      <c r="BC611" s="11"/>
      <c r="BD611" s="11"/>
      <c r="BE611" s="11"/>
      <c r="BF611" s="11"/>
      <c r="BG611" s="11"/>
      <c r="BH611" s="11"/>
      <c r="BI611" s="11"/>
      <c r="BJ611" s="11"/>
      <c r="BK611" s="11"/>
      <c r="BL611" s="11"/>
      <c r="BM611" s="11"/>
    </row>
    <row r="612" spans="1:65" ht="14.25" customHeight="1">
      <c r="A612" s="11"/>
      <c r="B612" s="11"/>
      <c r="C612" s="47"/>
      <c r="D612" s="16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1"/>
      <c r="AQ612" s="11"/>
      <c r="AR612" s="11"/>
      <c r="AS612" s="11"/>
      <c r="AT612" s="11"/>
      <c r="AU612" s="11"/>
      <c r="AV612" s="11"/>
      <c r="AW612" s="11"/>
      <c r="AX612" s="11"/>
      <c r="AY612" s="11"/>
      <c r="AZ612" s="11"/>
      <c r="BA612" s="11"/>
      <c r="BB612" s="11"/>
      <c r="BC612" s="11"/>
      <c r="BD612" s="11"/>
      <c r="BE612" s="11"/>
      <c r="BF612" s="11"/>
      <c r="BG612" s="11"/>
      <c r="BH612" s="11"/>
      <c r="BI612" s="11"/>
      <c r="BJ612" s="11"/>
      <c r="BK612" s="11"/>
      <c r="BL612" s="11"/>
      <c r="BM612" s="11"/>
    </row>
    <row r="613" spans="1:65" ht="14.25" customHeight="1">
      <c r="A613" s="11"/>
      <c r="B613" s="11"/>
      <c r="C613" s="47"/>
      <c r="D613" s="16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1"/>
      <c r="AY613" s="11"/>
      <c r="AZ613" s="11"/>
      <c r="BA613" s="11"/>
      <c r="BB613" s="11"/>
      <c r="BC613" s="11"/>
      <c r="BD613" s="11"/>
      <c r="BE613" s="11"/>
      <c r="BF613" s="11"/>
      <c r="BG613" s="11"/>
      <c r="BH613" s="11"/>
      <c r="BI613" s="11"/>
      <c r="BJ613" s="11"/>
      <c r="BK613" s="11"/>
      <c r="BL613" s="11"/>
      <c r="BM613" s="11"/>
    </row>
    <row r="614" spans="1:65" ht="14.25" customHeight="1">
      <c r="A614" s="11"/>
      <c r="B614" s="11"/>
      <c r="C614" s="47"/>
      <c r="D614" s="16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  <c r="AP614" s="11"/>
      <c r="AQ614" s="11"/>
      <c r="AR614" s="11"/>
      <c r="AS614" s="11"/>
      <c r="AT614" s="11"/>
      <c r="AU614" s="11"/>
      <c r="AV614" s="11"/>
      <c r="AW614" s="11"/>
      <c r="AX614" s="11"/>
      <c r="AY614" s="11"/>
      <c r="AZ614" s="11"/>
      <c r="BA614" s="11"/>
      <c r="BB614" s="11"/>
      <c r="BC614" s="11"/>
      <c r="BD614" s="11"/>
      <c r="BE614" s="11"/>
      <c r="BF614" s="11"/>
      <c r="BG614" s="11"/>
      <c r="BH614" s="11"/>
      <c r="BI614" s="11"/>
      <c r="BJ614" s="11"/>
      <c r="BK614" s="11"/>
      <c r="BL614" s="11"/>
      <c r="BM614" s="11"/>
    </row>
    <row r="615" spans="1:65" ht="14.25" customHeight="1">
      <c r="A615" s="11"/>
      <c r="B615" s="11"/>
      <c r="C615" s="47"/>
      <c r="D615" s="16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1"/>
      <c r="AY615" s="11"/>
      <c r="AZ615" s="11"/>
      <c r="BA615" s="11"/>
      <c r="BB615" s="11"/>
      <c r="BC615" s="11"/>
      <c r="BD615" s="11"/>
      <c r="BE615" s="11"/>
      <c r="BF615" s="11"/>
      <c r="BG615" s="11"/>
      <c r="BH615" s="11"/>
      <c r="BI615" s="11"/>
      <c r="BJ615" s="11"/>
      <c r="BK615" s="11"/>
      <c r="BL615" s="11"/>
      <c r="BM615" s="11"/>
    </row>
    <row r="616" spans="1:65" ht="14.25" customHeight="1">
      <c r="A616" s="11"/>
      <c r="B616" s="11"/>
      <c r="C616" s="47"/>
      <c r="D616" s="16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1"/>
      <c r="AY616" s="11"/>
      <c r="AZ616" s="11"/>
      <c r="BA616" s="11"/>
      <c r="BB616" s="11"/>
      <c r="BC616" s="11"/>
      <c r="BD616" s="11"/>
      <c r="BE616" s="11"/>
      <c r="BF616" s="11"/>
      <c r="BG616" s="11"/>
      <c r="BH616" s="11"/>
      <c r="BI616" s="11"/>
      <c r="BJ616" s="11"/>
      <c r="BK616" s="11"/>
      <c r="BL616" s="11"/>
      <c r="BM616" s="11"/>
    </row>
    <row r="617" spans="1:65" ht="14.25" customHeight="1">
      <c r="A617" s="11"/>
      <c r="B617" s="11"/>
      <c r="C617" s="47"/>
      <c r="D617" s="16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  <c r="BA617" s="11"/>
      <c r="BB617" s="11"/>
      <c r="BC617" s="11"/>
      <c r="BD617" s="11"/>
      <c r="BE617" s="11"/>
      <c r="BF617" s="11"/>
      <c r="BG617" s="11"/>
      <c r="BH617" s="11"/>
      <c r="BI617" s="11"/>
      <c r="BJ617" s="11"/>
      <c r="BK617" s="11"/>
      <c r="BL617" s="11"/>
      <c r="BM617" s="11"/>
    </row>
    <row r="618" spans="1:65" ht="14.25" customHeight="1">
      <c r="A618" s="11"/>
      <c r="B618" s="11"/>
      <c r="C618" s="47"/>
      <c r="D618" s="16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  <c r="BA618" s="11"/>
      <c r="BB618" s="11"/>
      <c r="BC618" s="11"/>
      <c r="BD618" s="11"/>
      <c r="BE618" s="11"/>
      <c r="BF618" s="11"/>
      <c r="BG618" s="11"/>
      <c r="BH618" s="11"/>
      <c r="BI618" s="11"/>
      <c r="BJ618" s="11"/>
      <c r="BK618" s="11"/>
      <c r="BL618" s="11"/>
      <c r="BM618" s="11"/>
    </row>
    <row r="619" spans="1:65" ht="14.25" customHeight="1">
      <c r="A619" s="11"/>
      <c r="B619" s="11"/>
      <c r="C619" s="47"/>
      <c r="D619" s="16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1"/>
      <c r="BB619" s="11"/>
      <c r="BC619" s="11"/>
      <c r="BD619" s="11"/>
      <c r="BE619" s="11"/>
      <c r="BF619" s="11"/>
      <c r="BG619" s="11"/>
      <c r="BH619" s="11"/>
      <c r="BI619" s="11"/>
      <c r="BJ619" s="11"/>
      <c r="BK619" s="11"/>
      <c r="BL619" s="11"/>
      <c r="BM619" s="11"/>
    </row>
    <row r="620" spans="1:65" ht="14.25" customHeight="1">
      <c r="A620" s="11"/>
      <c r="B620" s="11"/>
      <c r="C620" s="47"/>
      <c r="D620" s="16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1"/>
      <c r="AY620" s="11"/>
      <c r="AZ620" s="11"/>
      <c r="BA620" s="11"/>
      <c r="BB620" s="11"/>
      <c r="BC620" s="11"/>
      <c r="BD620" s="11"/>
      <c r="BE620" s="11"/>
      <c r="BF620" s="11"/>
      <c r="BG620" s="11"/>
      <c r="BH620" s="11"/>
      <c r="BI620" s="11"/>
      <c r="BJ620" s="11"/>
      <c r="BK620" s="11"/>
      <c r="BL620" s="11"/>
      <c r="BM620" s="11"/>
    </row>
    <row r="621" spans="1:65" ht="14.25" customHeight="1">
      <c r="A621" s="11"/>
      <c r="B621" s="11"/>
      <c r="C621" s="47"/>
      <c r="D621" s="16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1"/>
      <c r="AY621" s="11"/>
      <c r="AZ621" s="11"/>
      <c r="BA621" s="11"/>
      <c r="BB621" s="11"/>
      <c r="BC621" s="11"/>
      <c r="BD621" s="11"/>
      <c r="BE621" s="11"/>
      <c r="BF621" s="11"/>
      <c r="BG621" s="11"/>
      <c r="BH621" s="11"/>
      <c r="BI621" s="11"/>
      <c r="BJ621" s="11"/>
      <c r="BK621" s="11"/>
      <c r="BL621" s="11"/>
      <c r="BM621" s="11"/>
    </row>
    <row r="622" spans="1:65" ht="14.25" customHeight="1">
      <c r="A622" s="11"/>
      <c r="B622" s="11"/>
      <c r="C622" s="47"/>
      <c r="D622" s="16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1"/>
      <c r="AY622" s="11"/>
      <c r="AZ622" s="11"/>
      <c r="BA622" s="11"/>
      <c r="BB622" s="11"/>
      <c r="BC622" s="11"/>
      <c r="BD622" s="11"/>
      <c r="BE622" s="11"/>
      <c r="BF622" s="11"/>
      <c r="BG622" s="11"/>
      <c r="BH622" s="11"/>
      <c r="BI622" s="11"/>
      <c r="BJ622" s="11"/>
      <c r="BK622" s="11"/>
      <c r="BL622" s="11"/>
      <c r="BM622" s="11"/>
    </row>
    <row r="623" spans="1:65" ht="14.25" customHeight="1">
      <c r="A623" s="11"/>
      <c r="B623" s="11"/>
      <c r="C623" s="47"/>
      <c r="D623" s="16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  <c r="AV623" s="11"/>
      <c r="AW623" s="11"/>
      <c r="AX623" s="11"/>
      <c r="AY623" s="11"/>
      <c r="AZ623" s="11"/>
      <c r="BA623" s="11"/>
      <c r="BB623" s="11"/>
      <c r="BC623" s="11"/>
      <c r="BD623" s="11"/>
      <c r="BE623" s="11"/>
      <c r="BF623" s="11"/>
      <c r="BG623" s="11"/>
      <c r="BH623" s="11"/>
      <c r="BI623" s="11"/>
      <c r="BJ623" s="11"/>
      <c r="BK623" s="11"/>
      <c r="BL623" s="11"/>
      <c r="BM623" s="11"/>
    </row>
    <row r="624" spans="1:65" ht="14.25" customHeight="1">
      <c r="A624" s="11"/>
      <c r="B624" s="11"/>
      <c r="C624" s="47"/>
      <c r="D624" s="16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1"/>
      <c r="AY624" s="11"/>
      <c r="AZ624" s="11"/>
      <c r="BA624" s="11"/>
      <c r="BB624" s="11"/>
      <c r="BC624" s="11"/>
      <c r="BD624" s="11"/>
      <c r="BE624" s="11"/>
      <c r="BF624" s="11"/>
      <c r="BG624" s="11"/>
      <c r="BH624" s="11"/>
      <c r="BI624" s="11"/>
      <c r="BJ624" s="11"/>
      <c r="BK624" s="11"/>
      <c r="BL624" s="11"/>
      <c r="BM624" s="11"/>
    </row>
    <row r="625" spans="1:65" ht="14.25" customHeight="1">
      <c r="A625" s="11"/>
      <c r="B625" s="11"/>
      <c r="C625" s="47"/>
      <c r="D625" s="16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1"/>
      <c r="AY625" s="11"/>
      <c r="AZ625" s="11"/>
      <c r="BA625" s="11"/>
      <c r="BB625" s="11"/>
      <c r="BC625" s="11"/>
      <c r="BD625" s="11"/>
      <c r="BE625" s="11"/>
      <c r="BF625" s="11"/>
      <c r="BG625" s="11"/>
      <c r="BH625" s="11"/>
      <c r="BI625" s="11"/>
      <c r="BJ625" s="11"/>
      <c r="BK625" s="11"/>
      <c r="BL625" s="11"/>
      <c r="BM625" s="11"/>
    </row>
    <row r="626" spans="1:65" ht="14.25" customHeight="1">
      <c r="A626" s="11"/>
      <c r="B626" s="11"/>
      <c r="C626" s="47"/>
      <c r="D626" s="16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1"/>
      <c r="AY626" s="11"/>
      <c r="AZ626" s="11"/>
      <c r="BA626" s="11"/>
      <c r="BB626" s="11"/>
      <c r="BC626" s="11"/>
      <c r="BD626" s="11"/>
      <c r="BE626" s="11"/>
      <c r="BF626" s="11"/>
      <c r="BG626" s="11"/>
      <c r="BH626" s="11"/>
      <c r="BI626" s="11"/>
      <c r="BJ626" s="11"/>
      <c r="BK626" s="11"/>
      <c r="BL626" s="11"/>
      <c r="BM626" s="11"/>
    </row>
    <row r="627" spans="1:65" ht="14.25" customHeight="1">
      <c r="A627" s="11"/>
      <c r="B627" s="11"/>
      <c r="C627" s="47"/>
      <c r="D627" s="16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1"/>
      <c r="AZ627" s="11"/>
      <c r="BA627" s="11"/>
      <c r="BB627" s="11"/>
      <c r="BC627" s="11"/>
      <c r="BD627" s="11"/>
      <c r="BE627" s="11"/>
      <c r="BF627" s="11"/>
      <c r="BG627" s="11"/>
      <c r="BH627" s="11"/>
      <c r="BI627" s="11"/>
      <c r="BJ627" s="11"/>
      <c r="BK627" s="11"/>
      <c r="BL627" s="11"/>
      <c r="BM627" s="11"/>
    </row>
    <row r="628" spans="1:65" ht="14.25" customHeight="1">
      <c r="A628" s="11"/>
      <c r="B628" s="11"/>
      <c r="C628" s="47"/>
      <c r="D628" s="16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1"/>
      <c r="AY628" s="11"/>
      <c r="AZ628" s="11"/>
      <c r="BA628" s="11"/>
      <c r="BB628" s="11"/>
      <c r="BC628" s="11"/>
      <c r="BD628" s="11"/>
      <c r="BE628" s="11"/>
      <c r="BF628" s="11"/>
      <c r="BG628" s="11"/>
      <c r="BH628" s="11"/>
      <c r="BI628" s="11"/>
      <c r="BJ628" s="11"/>
      <c r="BK628" s="11"/>
      <c r="BL628" s="11"/>
      <c r="BM628" s="11"/>
    </row>
    <row r="629" spans="1:65" ht="14.25" customHeight="1">
      <c r="A629" s="11"/>
      <c r="B629" s="11"/>
      <c r="C629" s="47"/>
      <c r="D629" s="16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11"/>
      <c r="AW629" s="11"/>
      <c r="AX629" s="11"/>
      <c r="AY629" s="11"/>
      <c r="AZ629" s="11"/>
      <c r="BA629" s="11"/>
      <c r="BB629" s="11"/>
      <c r="BC629" s="11"/>
      <c r="BD629" s="11"/>
      <c r="BE629" s="11"/>
      <c r="BF629" s="11"/>
      <c r="BG629" s="11"/>
      <c r="BH629" s="11"/>
      <c r="BI629" s="11"/>
      <c r="BJ629" s="11"/>
      <c r="BK629" s="11"/>
      <c r="BL629" s="11"/>
      <c r="BM629" s="11"/>
    </row>
    <row r="630" spans="1:65" ht="14.25" customHeight="1">
      <c r="A630" s="11"/>
      <c r="B630" s="11"/>
      <c r="C630" s="47"/>
      <c r="D630" s="16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1"/>
      <c r="AY630" s="11"/>
      <c r="AZ630" s="11"/>
      <c r="BA630" s="11"/>
      <c r="BB630" s="11"/>
      <c r="BC630" s="11"/>
      <c r="BD630" s="11"/>
      <c r="BE630" s="11"/>
      <c r="BF630" s="11"/>
      <c r="BG630" s="11"/>
      <c r="BH630" s="11"/>
      <c r="BI630" s="11"/>
      <c r="BJ630" s="11"/>
      <c r="BK630" s="11"/>
      <c r="BL630" s="11"/>
      <c r="BM630" s="11"/>
    </row>
    <row r="631" spans="1:65" ht="14.25" customHeight="1">
      <c r="A631" s="11"/>
      <c r="B631" s="11"/>
      <c r="C631" s="47"/>
      <c r="D631" s="16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1"/>
      <c r="AY631" s="11"/>
      <c r="AZ631" s="11"/>
      <c r="BA631" s="11"/>
      <c r="BB631" s="11"/>
      <c r="BC631" s="11"/>
      <c r="BD631" s="11"/>
      <c r="BE631" s="11"/>
      <c r="BF631" s="11"/>
      <c r="BG631" s="11"/>
      <c r="BH631" s="11"/>
      <c r="BI631" s="11"/>
      <c r="BJ631" s="11"/>
      <c r="BK631" s="11"/>
      <c r="BL631" s="11"/>
      <c r="BM631" s="11"/>
    </row>
    <row r="632" spans="1:65" ht="14.25" customHeight="1">
      <c r="A632" s="11"/>
      <c r="B632" s="11"/>
      <c r="C632" s="47"/>
      <c r="D632" s="16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1"/>
      <c r="AY632" s="11"/>
      <c r="AZ632" s="11"/>
      <c r="BA632" s="11"/>
      <c r="BB632" s="11"/>
      <c r="BC632" s="11"/>
      <c r="BD632" s="11"/>
      <c r="BE632" s="11"/>
      <c r="BF632" s="11"/>
      <c r="BG632" s="11"/>
      <c r="BH632" s="11"/>
      <c r="BI632" s="11"/>
      <c r="BJ632" s="11"/>
      <c r="BK632" s="11"/>
      <c r="BL632" s="11"/>
      <c r="BM632" s="11"/>
    </row>
    <row r="633" spans="1:65" ht="14.25" customHeight="1">
      <c r="A633" s="11"/>
      <c r="B633" s="11"/>
      <c r="C633" s="47"/>
      <c r="D633" s="16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1"/>
      <c r="AY633" s="11"/>
      <c r="AZ633" s="11"/>
      <c r="BA633" s="11"/>
      <c r="BB633" s="11"/>
      <c r="BC633" s="11"/>
      <c r="BD633" s="11"/>
      <c r="BE633" s="11"/>
      <c r="BF633" s="11"/>
      <c r="BG633" s="11"/>
      <c r="BH633" s="11"/>
      <c r="BI633" s="11"/>
      <c r="BJ633" s="11"/>
      <c r="BK633" s="11"/>
      <c r="BL633" s="11"/>
      <c r="BM633" s="11"/>
    </row>
    <row r="634" spans="1:65" ht="14.25" customHeight="1">
      <c r="A634" s="11"/>
      <c r="B634" s="11"/>
      <c r="C634" s="47"/>
      <c r="D634" s="16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11"/>
      <c r="AV634" s="11"/>
      <c r="AW634" s="11"/>
      <c r="AX634" s="11"/>
      <c r="AY634" s="11"/>
      <c r="AZ634" s="11"/>
      <c r="BA634" s="11"/>
      <c r="BB634" s="11"/>
      <c r="BC634" s="11"/>
      <c r="BD634" s="11"/>
      <c r="BE634" s="11"/>
      <c r="BF634" s="11"/>
      <c r="BG634" s="11"/>
      <c r="BH634" s="11"/>
      <c r="BI634" s="11"/>
      <c r="BJ634" s="11"/>
      <c r="BK634" s="11"/>
      <c r="BL634" s="11"/>
      <c r="BM634" s="11"/>
    </row>
    <row r="635" spans="1:65" ht="14.25" customHeight="1">
      <c r="A635" s="11"/>
      <c r="B635" s="11"/>
      <c r="C635" s="47"/>
      <c r="D635" s="16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  <c r="AP635" s="11"/>
      <c r="AQ635" s="11"/>
      <c r="AR635" s="11"/>
      <c r="AS635" s="11"/>
      <c r="AT635" s="11"/>
      <c r="AU635" s="11"/>
      <c r="AV635" s="11"/>
      <c r="AW635" s="11"/>
      <c r="AX635" s="11"/>
      <c r="AY635" s="11"/>
      <c r="AZ635" s="11"/>
      <c r="BA635" s="11"/>
      <c r="BB635" s="11"/>
      <c r="BC635" s="11"/>
      <c r="BD635" s="11"/>
      <c r="BE635" s="11"/>
      <c r="BF635" s="11"/>
      <c r="BG635" s="11"/>
      <c r="BH635" s="11"/>
      <c r="BI635" s="11"/>
      <c r="BJ635" s="11"/>
      <c r="BK635" s="11"/>
      <c r="BL635" s="11"/>
      <c r="BM635" s="11"/>
    </row>
    <row r="636" spans="1:65" ht="14.25" customHeight="1">
      <c r="A636" s="11"/>
      <c r="B636" s="11"/>
      <c r="C636" s="47"/>
      <c r="D636" s="16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11"/>
      <c r="AW636" s="11"/>
      <c r="AX636" s="11"/>
      <c r="AY636" s="11"/>
      <c r="AZ636" s="11"/>
      <c r="BA636" s="11"/>
      <c r="BB636" s="11"/>
      <c r="BC636" s="11"/>
      <c r="BD636" s="11"/>
      <c r="BE636" s="11"/>
      <c r="BF636" s="11"/>
      <c r="BG636" s="11"/>
      <c r="BH636" s="11"/>
      <c r="BI636" s="11"/>
      <c r="BJ636" s="11"/>
      <c r="BK636" s="11"/>
      <c r="BL636" s="11"/>
      <c r="BM636" s="11"/>
    </row>
    <row r="637" spans="1:65" ht="14.25" customHeight="1">
      <c r="A637" s="11"/>
      <c r="B637" s="11"/>
      <c r="C637" s="47"/>
      <c r="D637" s="16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11"/>
      <c r="AW637" s="11"/>
      <c r="AX637" s="11"/>
      <c r="AY637" s="11"/>
      <c r="AZ637" s="11"/>
      <c r="BA637" s="11"/>
      <c r="BB637" s="11"/>
      <c r="BC637" s="11"/>
      <c r="BD637" s="11"/>
      <c r="BE637" s="11"/>
      <c r="BF637" s="11"/>
      <c r="BG637" s="11"/>
      <c r="BH637" s="11"/>
      <c r="BI637" s="11"/>
      <c r="BJ637" s="11"/>
      <c r="BK637" s="11"/>
      <c r="BL637" s="11"/>
      <c r="BM637" s="11"/>
    </row>
    <row r="638" spans="1:65" ht="14.25" customHeight="1">
      <c r="A638" s="11"/>
      <c r="B638" s="11"/>
      <c r="C638" s="47"/>
      <c r="D638" s="16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  <c r="AP638" s="11"/>
      <c r="AQ638" s="11"/>
      <c r="AR638" s="11"/>
      <c r="AS638" s="11"/>
      <c r="AT638" s="11"/>
      <c r="AU638" s="11"/>
      <c r="AV638" s="11"/>
      <c r="AW638" s="11"/>
      <c r="AX638" s="11"/>
      <c r="AY638" s="11"/>
      <c r="AZ638" s="11"/>
      <c r="BA638" s="11"/>
      <c r="BB638" s="11"/>
      <c r="BC638" s="11"/>
      <c r="BD638" s="11"/>
      <c r="BE638" s="11"/>
      <c r="BF638" s="11"/>
      <c r="BG638" s="11"/>
      <c r="BH638" s="11"/>
      <c r="BI638" s="11"/>
      <c r="BJ638" s="11"/>
      <c r="BK638" s="11"/>
      <c r="BL638" s="11"/>
      <c r="BM638" s="11"/>
    </row>
    <row r="639" spans="1:65" ht="14.25" customHeight="1">
      <c r="A639" s="11"/>
      <c r="B639" s="11"/>
      <c r="C639" s="47"/>
      <c r="D639" s="16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11"/>
      <c r="AW639" s="11"/>
      <c r="AX639" s="11"/>
      <c r="AY639" s="11"/>
      <c r="AZ639" s="11"/>
      <c r="BA639" s="11"/>
      <c r="BB639" s="11"/>
      <c r="BC639" s="11"/>
      <c r="BD639" s="11"/>
      <c r="BE639" s="11"/>
      <c r="BF639" s="11"/>
      <c r="BG639" s="11"/>
      <c r="BH639" s="11"/>
      <c r="BI639" s="11"/>
      <c r="BJ639" s="11"/>
      <c r="BK639" s="11"/>
      <c r="BL639" s="11"/>
      <c r="BM639" s="11"/>
    </row>
    <row r="640" spans="1:65" ht="14.25" customHeight="1">
      <c r="A640" s="11"/>
      <c r="B640" s="11"/>
      <c r="C640" s="47"/>
      <c r="D640" s="16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11"/>
      <c r="AW640" s="11"/>
      <c r="AX640" s="11"/>
      <c r="AY640" s="11"/>
      <c r="AZ640" s="11"/>
      <c r="BA640" s="11"/>
      <c r="BB640" s="11"/>
      <c r="BC640" s="11"/>
      <c r="BD640" s="11"/>
      <c r="BE640" s="11"/>
      <c r="BF640" s="11"/>
      <c r="BG640" s="11"/>
      <c r="BH640" s="11"/>
      <c r="BI640" s="11"/>
      <c r="BJ640" s="11"/>
      <c r="BK640" s="11"/>
      <c r="BL640" s="11"/>
      <c r="BM640" s="11"/>
    </row>
    <row r="641" spans="1:65" ht="14.25" customHeight="1">
      <c r="A641" s="11"/>
      <c r="B641" s="11"/>
      <c r="C641" s="47"/>
      <c r="D641" s="16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11"/>
      <c r="AW641" s="11"/>
      <c r="AX641" s="11"/>
      <c r="AY641" s="11"/>
      <c r="AZ641" s="11"/>
      <c r="BA641" s="11"/>
      <c r="BB641" s="11"/>
      <c r="BC641" s="11"/>
      <c r="BD641" s="11"/>
      <c r="BE641" s="11"/>
      <c r="BF641" s="11"/>
      <c r="BG641" s="11"/>
      <c r="BH641" s="11"/>
      <c r="BI641" s="11"/>
      <c r="BJ641" s="11"/>
      <c r="BK641" s="11"/>
      <c r="BL641" s="11"/>
      <c r="BM641" s="11"/>
    </row>
    <row r="642" spans="1:65" ht="14.25" customHeight="1">
      <c r="A642" s="11"/>
      <c r="B642" s="11"/>
      <c r="C642" s="47"/>
      <c r="D642" s="16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1"/>
      <c r="AY642" s="11"/>
      <c r="AZ642" s="11"/>
      <c r="BA642" s="11"/>
      <c r="BB642" s="11"/>
      <c r="BC642" s="11"/>
      <c r="BD642" s="11"/>
      <c r="BE642" s="11"/>
      <c r="BF642" s="11"/>
      <c r="BG642" s="11"/>
      <c r="BH642" s="11"/>
      <c r="BI642" s="11"/>
      <c r="BJ642" s="11"/>
      <c r="BK642" s="11"/>
      <c r="BL642" s="11"/>
      <c r="BM642" s="11"/>
    </row>
    <row r="643" spans="1:65" ht="14.25" customHeight="1">
      <c r="A643" s="11"/>
      <c r="B643" s="11"/>
      <c r="C643" s="47"/>
      <c r="D643" s="16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1"/>
      <c r="AY643" s="11"/>
      <c r="AZ643" s="11"/>
      <c r="BA643" s="11"/>
      <c r="BB643" s="11"/>
      <c r="BC643" s="11"/>
      <c r="BD643" s="11"/>
      <c r="BE643" s="11"/>
      <c r="BF643" s="11"/>
      <c r="BG643" s="11"/>
      <c r="BH643" s="11"/>
      <c r="BI643" s="11"/>
      <c r="BJ643" s="11"/>
      <c r="BK643" s="11"/>
      <c r="BL643" s="11"/>
      <c r="BM643" s="11"/>
    </row>
    <row r="644" spans="1:65" ht="14.25" customHeight="1">
      <c r="A644" s="11"/>
      <c r="B644" s="11"/>
      <c r="C644" s="47"/>
      <c r="D644" s="16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1"/>
      <c r="AZ644" s="11"/>
      <c r="BA644" s="11"/>
      <c r="BB644" s="11"/>
      <c r="BC644" s="11"/>
      <c r="BD644" s="11"/>
      <c r="BE644" s="11"/>
      <c r="BF644" s="11"/>
      <c r="BG644" s="11"/>
      <c r="BH644" s="11"/>
      <c r="BI644" s="11"/>
      <c r="BJ644" s="11"/>
      <c r="BK644" s="11"/>
      <c r="BL644" s="11"/>
      <c r="BM644" s="11"/>
    </row>
    <row r="645" spans="1:65" ht="14.25" customHeight="1">
      <c r="A645" s="11"/>
      <c r="B645" s="11"/>
      <c r="C645" s="47"/>
      <c r="D645" s="16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1"/>
      <c r="AY645" s="11"/>
      <c r="AZ645" s="11"/>
      <c r="BA645" s="11"/>
      <c r="BB645" s="11"/>
      <c r="BC645" s="11"/>
      <c r="BD645" s="11"/>
      <c r="BE645" s="11"/>
      <c r="BF645" s="11"/>
      <c r="BG645" s="11"/>
      <c r="BH645" s="11"/>
      <c r="BI645" s="11"/>
      <c r="BJ645" s="11"/>
      <c r="BK645" s="11"/>
      <c r="BL645" s="11"/>
      <c r="BM645" s="11"/>
    </row>
    <row r="646" spans="1:65" ht="14.25" customHeight="1">
      <c r="A646" s="11"/>
      <c r="B646" s="11"/>
      <c r="C646" s="47"/>
      <c r="D646" s="16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  <c r="AT646" s="11"/>
      <c r="AU646" s="11"/>
      <c r="AV646" s="11"/>
      <c r="AW646" s="11"/>
      <c r="AX646" s="11"/>
      <c r="AY646" s="11"/>
      <c r="AZ646" s="11"/>
      <c r="BA646" s="11"/>
      <c r="BB646" s="11"/>
      <c r="BC646" s="11"/>
      <c r="BD646" s="11"/>
      <c r="BE646" s="11"/>
      <c r="BF646" s="11"/>
      <c r="BG646" s="11"/>
      <c r="BH646" s="11"/>
      <c r="BI646" s="11"/>
      <c r="BJ646" s="11"/>
      <c r="BK646" s="11"/>
      <c r="BL646" s="11"/>
      <c r="BM646" s="11"/>
    </row>
    <row r="647" spans="1:65" ht="14.25" customHeight="1">
      <c r="A647" s="11"/>
      <c r="B647" s="11"/>
      <c r="C647" s="47"/>
      <c r="D647" s="16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1"/>
      <c r="AY647" s="11"/>
      <c r="AZ647" s="11"/>
      <c r="BA647" s="11"/>
      <c r="BB647" s="11"/>
      <c r="BC647" s="11"/>
      <c r="BD647" s="11"/>
      <c r="BE647" s="11"/>
      <c r="BF647" s="11"/>
      <c r="BG647" s="11"/>
      <c r="BH647" s="11"/>
      <c r="BI647" s="11"/>
      <c r="BJ647" s="11"/>
      <c r="BK647" s="11"/>
      <c r="BL647" s="11"/>
      <c r="BM647" s="11"/>
    </row>
    <row r="648" spans="1:65" ht="14.25" customHeight="1">
      <c r="A648" s="11"/>
      <c r="B648" s="11"/>
      <c r="C648" s="47"/>
      <c r="D648" s="16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  <c r="BA648" s="11"/>
      <c r="BB648" s="11"/>
      <c r="BC648" s="11"/>
      <c r="BD648" s="11"/>
      <c r="BE648" s="11"/>
      <c r="BF648" s="11"/>
      <c r="BG648" s="11"/>
      <c r="BH648" s="11"/>
      <c r="BI648" s="11"/>
      <c r="BJ648" s="11"/>
      <c r="BK648" s="11"/>
      <c r="BL648" s="11"/>
      <c r="BM648" s="11"/>
    </row>
    <row r="649" spans="1:65" ht="14.25" customHeight="1">
      <c r="A649" s="11"/>
      <c r="B649" s="11"/>
      <c r="C649" s="47"/>
      <c r="D649" s="16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1"/>
      <c r="AY649" s="11"/>
      <c r="AZ649" s="11"/>
      <c r="BA649" s="11"/>
      <c r="BB649" s="11"/>
      <c r="BC649" s="11"/>
      <c r="BD649" s="11"/>
      <c r="BE649" s="11"/>
      <c r="BF649" s="11"/>
      <c r="BG649" s="11"/>
      <c r="BH649" s="11"/>
      <c r="BI649" s="11"/>
      <c r="BJ649" s="11"/>
      <c r="BK649" s="11"/>
      <c r="BL649" s="11"/>
      <c r="BM649" s="11"/>
    </row>
    <row r="650" spans="1:65" ht="14.25" customHeight="1">
      <c r="A650" s="11"/>
      <c r="B650" s="11"/>
      <c r="C650" s="47"/>
      <c r="D650" s="16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1"/>
      <c r="AY650" s="11"/>
      <c r="AZ650" s="11"/>
      <c r="BA650" s="11"/>
      <c r="BB650" s="11"/>
      <c r="BC650" s="11"/>
      <c r="BD650" s="11"/>
      <c r="BE650" s="11"/>
      <c r="BF650" s="11"/>
      <c r="BG650" s="11"/>
      <c r="BH650" s="11"/>
      <c r="BI650" s="11"/>
      <c r="BJ650" s="11"/>
      <c r="BK650" s="11"/>
      <c r="BL650" s="11"/>
      <c r="BM650" s="11"/>
    </row>
    <row r="651" spans="1:65" ht="14.25" customHeight="1">
      <c r="A651" s="11"/>
      <c r="B651" s="11"/>
      <c r="C651" s="47"/>
      <c r="D651" s="16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  <c r="AY651" s="11"/>
      <c r="AZ651" s="11"/>
      <c r="BA651" s="11"/>
      <c r="BB651" s="11"/>
      <c r="BC651" s="11"/>
      <c r="BD651" s="11"/>
      <c r="BE651" s="11"/>
      <c r="BF651" s="11"/>
      <c r="BG651" s="11"/>
      <c r="BH651" s="11"/>
      <c r="BI651" s="11"/>
      <c r="BJ651" s="11"/>
      <c r="BK651" s="11"/>
      <c r="BL651" s="11"/>
      <c r="BM651" s="11"/>
    </row>
    <row r="652" spans="1:65" ht="14.25" customHeight="1">
      <c r="A652" s="11"/>
      <c r="B652" s="11"/>
      <c r="C652" s="47"/>
      <c r="D652" s="16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  <c r="AP652" s="11"/>
      <c r="AQ652" s="11"/>
      <c r="AR652" s="11"/>
      <c r="AS652" s="11"/>
      <c r="AT652" s="11"/>
      <c r="AU652" s="11"/>
      <c r="AV652" s="11"/>
      <c r="AW652" s="11"/>
      <c r="AX652" s="11"/>
      <c r="AY652" s="11"/>
      <c r="AZ652" s="11"/>
      <c r="BA652" s="11"/>
      <c r="BB652" s="11"/>
      <c r="BC652" s="11"/>
      <c r="BD652" s="11"/>
      <c r="BE652" s="11"/>
      <c r="BF652" s="11"/>
      <c r="BG652" s="11"/>
      <c r="BH652" s="11"/>
      <c r="BI652" s="11"/>
      <c r="BJ652" s="11"/>
      <c r="BK652" s="11"/>
      <c r="BL652" s="11"/>
      <c r="BM652" s="11"/>
    </row>
    <row r="653" spans="1:65" ht="14.25" customHeight="1">
      <c r="A653" s="11"/>
      <c r="B653" s="11"/>
      <c r="C653" s="47"/>
      <c r="D653" s="16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1"/>
      <c r="AY653" s="11"/>
      <c r="AZ653" s="11"/>
      <c r="BA653" s="11"/>
      <c r="BB653" s="11"/>
      <c r="BC653" s="11"/>
      <c r="BD653" s="11"/>
      <c r="BE653" s="11"/>
      <c r="BF653" s="11"/>
      <c r="BG653" s="11"/>
      <c r="BH653" s="11"/>
      <c r="BI653" s="11"/>
      <c r="BJ653" s="11"/>
      <c r="BK653" s="11"/>
      <c r="BL653" s="11"/>
      <c r="BM653" s="11"/>
    </row>
    <row r="654" spans="1:65" ht="14.25" customHeight="1">
      <c r="A654" s="11"/>
      <c r="B654" s="11"/>
      <c r="C654" s="47"/>
      <c r="D654" s="16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  <c r="AP654" s="11"/>
      <c r="AQ654" s="11"/>
      <c r="AR654" s="11"/>
      <c r="AS654" s="11"/>
      <c r="AT654" s="11"/>
      <c r="AU654" s="11"/>
      <c r="AV654" s="11"/>
      <c r="AW654" s="11"/>
      <c r="AX654" s="11"/>
      <c r="AY654" s="11"/>
      <c r="AZ654" s="11"/>
      <c r="BA654" s="11"/>
      <c r="BB654" s="11"/>
      <c r="BC654" s="11"/>
      <c r="BD654" s="11"/>
      <c r="BE654" s="11"/>
      <c r="BF654" s="11"/>
      <c r="BG654" s="11"/>
      <c r="BH654" s="11"/>
      <c r="BI654" s="11"/>
      <c r="BJ654" s="11"/>
      <c r="BK654" s="11"/>
      <c r="BL654" s="11"/>
      <c r="BM654" s="11"/>
    </row>
    <row r="655" spans="1:65" ht="14.25" customHeight="1">
      <c r="A655" s="11"/>
      <c r="B655" s="11"/>
      <c r="C655" s="47"/>
      <c r="D655" s="16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  <c r="AV655" s="11"/>
      <c r="AW655" s="11"/>
      <c r="AX655" s="11"/>
      <c r="AY655" s="11"/>
      <c r="AZ655" s="11"/>
      <c r="BA655" s="11"/>
      <c r="BB655" s="11"/>
      <c r="BC655" s="11"/>
      <c r="BD655" s="11"/>
      <c r="BE655" s="11"/>
      <c r="BF655" s="11"/>
      <c r="BG655" s="11"/>
      <c r="BH655" s="11"/>
      <c r="BI655" s="11"/>
      <c r="BJ655" s="11"/>
      <c r="BK655" s="11"/>
      <c r="BL655" s="11"/>
      <c r="BM655" s="11"/>
    </row>
    <row r="656" spans="1:65" ht="14.25" customHeight="1">
      <c r="A656" s="11"/>
      <c r="B656" s="11"/>
      <c r="C656" s="47"/>
      <c r="D656" s="16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  <c r="AV656" s="11"/>
      <c r="AW656" s="11"/>
      <c r="AX656" s="11"/>
      <c r="AY656" s="11"/>
      <c r="AZ656" s="11"/>
      <c r="BA656" s="11"/>
      <c r="BB656" s="11"/>
      <c r="BC656" s="11"/>
      <c r="BD656" s="11"/>
      <c r="BE656" s="11"/>
      <c r="BF656" s="11"/>
      <c r="BG656" s="11"/>
      <c r="BH656" s="11"/>
      <c r="BI656" s="11"/>
      <c r="BJ656" s="11"/>
      <c r="BK656" s="11"/>
      <c r="BL656" s="11"/>
      <c r="BM656" s="11"/>
    </row>
    <row r="657" spans="1:65" ht="14.25" customHeight="1">
      <c r="A657" s="11"/>
      <c r="B657" s="11"/>
      <c r="C657" s="47"/>
      <c r="D657" s="16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  <c r="AV657" s="11"/>
      <c r="AW657" s="11"/>
      <c r="AX657" s="11"/>
      <c r="AY657" s="11"/>
      <c r="AZ657" s="11"/>
      <c r="BA657" s="11"/>
      <c r="BB657" s="11"/>
      <c r="BC657" s="11"/>
      <c r="BD657" s="11"/>
      <c r="BE657" s="11"/>
      <c r="BF657" s="11"/>
      <c r="BG657" s="11"/>
      <c r="BH657" s="11"/>
      <c r="BI657" s="11"/>
      <c r="BJ657" s="11"/>
      <c r="BK657" s="11"/>
      <c r="BL657" s="11"/>
      <c r="BM657" s="11"/>
    </row>
    <row r="658" spans="1:65" ht="14.25" customHeight="1">
      <c r="A658" s="11"/>
      <c r="B658" s="11"/>
      <c r="C658" s="47"/>
      <c r="D658" s="16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  <c r="AP658" s="11"/>
      <c r="AQ658" s="11"/>
      <c r="AR658" s="11"/>
      <c r="AS658" s="11"/>
      <c r="AT658" s="11"/>
      <c r="AU658" s="11"/>
      <c r="AV658" s="11"/>
      <c r="AW658" s="11"/>
      <c r="AX658" s="11"/>
      <c r="AY658" s="11"/>
      <c r="AZ658" s="11"/>
      <c r="BA658" s="11"/>
      <c r="BB658" s="11"/>
      <c r="BC658" s="11"/>
      <c r="BD658" s="11"/>
      <c r="BE658" s="11"/>
      <c r="BF658" s="11"/>
      <c r="BG658" s="11"/>
      <c r="BH658" s="11"/>
      <c r="BI658" s="11"/>
      <c r="BJ658" s="11"/>
      <c r="BK658" s="11"/>
      <c r="BL658" s="11"/>
      <c r="BM658" s="11"/>
    </row>
    <row r="659" spans="1:65" ht="14.25" customHeight="1">
      <c r="A659" s="11"/>
      <c r="B659" s="11"/>
      <c r="C659" s="47"/>
      <c r="D659" s="16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  <c r="AP659" s="11"/>
      <c r="AQ659" s="11"/>
      <c r="AR659" s="11"/>
      <c r="AS659" s="11"/>
      <c r="AT659" s="11"/>
      <c r="AU659" s="11"/>
      <c r="AV659" s="11"/>
      <c r="AW659" s="11"/>
      <c r="AX659" s="11"/>
      <c r="AY659" s="11"/>
      <c r="AZ659" s="11"/>
      <c r="BA659" s="11"/>
      <c r="BB659" s="11"/>
      <c r="BC659" s="11"/>
      <c r="BD659" s="11"/>
      <c r="BE659" s="11"/>
      <c r="BF659" s="11"/>
      <c r="BG659" s="11"/>
      <c r="BH659" s="11"/>
      <c r="BI659" s="11"/>
      <c r="BJ659" s="11"/>
      <c r="BK659" s="11"/>
      <c r="BL659" s="11"/>
      <c r="BM659" s="11"/>
    </row>
    <row r="660" spans="1:65" ht="14.25" customHeight="1">
      <c r="A660" s="11"/>
      <c r="B660" s="11"/>
      <c r="C660" s="47"/>
      <c r="D660" s="16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1"/>
      <c r="AY660" s="11"/>
      <c r="AZ660" s="11"/>
      <c r="BA660" s="11"/>
      <c r="BB660" s="11"/>
      <c r="BC660" s="11"/>
      <c r="BD660" s="11"/>
      <c r="BE660" s="11"/>
      <c r="BF660" s="11"/>
      <c r="BG660" s="11"/>
      <c r="BH660" s="11"/>
      <c r="BI660" s="11"/>
      <c r="BJ660" s="11"/>
      <c r="BK660" s="11"/>
      <c r="BL660" s="11"/>
      <c r="BM660" s="11"/>
    </row>
    <row r="661" spans="1:65" ht="14.25" customHeight="1">
      <c r="A661" s="11"/>
      <c r="B661" s="11"/>
      <c r="C661" s="47"/>
      <c r="D661" s="16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1"/>
      <c r="AY661" s="11"/>
      <c r="AZ661" s="11"/>
      <c r="BA661" s="11"/>
      <c r="BB661" s="11"/>
      <c r="BC661" s="11"/>
      <c r="BD661" s="11"/>
      <c r="BE661" s="11"/>
      <c r="BF661" s="11"/>
      <c r="BG661" s="11"/>
      <c r="BH661" s="11"/>
      <c r="BI661" s="11"/>
      <c r="BJ661" s="11"/>
      <c r="BK661" s="11"/>
      <c r="BL661" s="11"/>
      <c r="BM661" s="11"/>
    </row>
    <row r="662" spans="1:65" ht="14.25" customHeight="1">
      <c r="A662" s="11"/>
      <c r="B662" s="11"/>
      <c r="C662" s="47"/>
      <c r="D662" s="16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1"/>
      <c r="AY662" s="11"/>
      <c r="AZ662" s="11"/>
      <c r="BA662" s="11"/>
      <c r="BB662" s="11"/>
      <c r="BC662" s="11"/>
      <c r="BD662" s="11"/>
      <c r="BE662" s="11"/>
      <c r="BF662" s="11"/>
      <c r="BG662" s="11"/>
      <c r="BH662" s="11"/>
      <c r="BI662" s="11"/>
      <c r="BJ662" s="11"/>
      <c r="BK662" s="11"/>
      <c r="BL662" s="11"/>
      <c r="BM662" s="11"/>
    </row>
    <row r="663" spans="1:65" ht="14.25" customHeight="1">
      <c r="A663" s="11"/>
      <c r="B663" s="11"/>
      <c r="C663" s="47"/>
      <c r="D663" s="16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1"/>
      <c r="AY663" s="11"/>
      <c r="AZ663" s="11"/>
      <c r="BA663" s="11"/>
      <c r="BB663" s="11"/>
      <c r="BC663" s="11"/>
      <c r="BD663" s="11"/>
      <c r="BE663" s="11"/>
      <c r="BF663" s="11"/>
      <c r="BG663" s="11"/>
      <c r="BH663" s="11"/>
      <c r="BI663" s="11"/>
      <c r="BJ663" s="11"/>
      <c r="BK663" s="11"/>
      <c r="BL663" s="11"/>
      <c r="BM663" s="11"/>
    </row>
    <row r="664" spans="1:65" ht="14.25" customHeight="1">
      <c r="A664" s="11"/>
      <c r="B664" s="11"/>
      <c r="C664" s="47"/>
      <c r="D664" s="16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  <c r="AP664" s="11"/>
      <c r="AQ664" s="11"/>
      <c r="AR664" s="11"/>
      <c r="AS664" s="11"/>
      <c r="AT664" s="11"/>
      <c r="AU664" s="11"/>
      <c r="AV664" s="11"/>
      <c r="AW664" s="11"/>
      <c r="AX664" s="11"/>
      <c r="AY664" s="11"/>
      <c r="AZ664" s="11"/>
      <c r="BA664" s="11"/>
      <c r="BB664" s="11"/>
      <c r="BC664" s="11"/>
      <c r="BD664" s="11"/>
      <c r="BE664" s="11"/>
      <c r="BF664" s="11"/>
      <c r="BG664" s="11"/>
      <c r="BH664" s="11"/>
      <c r="BI664" s="11"/>
      <c r="BJ664" s="11"/>
      <c r="BK664" s="11"/>
      <c r="BL664" s="11"/>
      <c r="BM664" s="11"/>
    </row>
    <row r="665" spans="1:65" ht="14.25" customHeight="1">
      <c r="A665" s="11"/>
      <c r="B665" s="11"/>
      <c r="C665" s="47"/>
      <c r="D665" s="16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1"/>
      <c r="AY665" s="11"/>
      <c r="AZ665" s="11"/>
      <c r="BA665" s="11"/>
      <c r="BB665" s="11"/>
      <c r="BC665" s="11"/>
      <c r="BD665" s="11"/>
      <c r="BE665" s="11"/>
      <c r="BF665" s="11"/>
      <c r="BG665" s="11"/>
      <c r="BH665" s="11"/>
      <c r="BI665" s="11"/>
      <c r="BJ665" s="11"/>
      <c r="BK665" s="11"/>
      <c r="BL665" s="11"/>
      <c r="BM665" s="11"/>
    </row>
    <row r="666" spans="1:65" ht="14.25" customHeight="1">
      <c r="A666" s="11"/>
      <c r="B666" s="11"/>
      <c r="C666" s="47"/>
      <c r="D666" s="16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1"/>
      <c r="AY666" s="11"/>
      <c r="AZ666" s="11"/>
      <c r="BA666" s="11"/>
      <c r="BB666" s="11"/>
      <c r="BC666" s="11"/>
      <c r="BD666" s="11"/>
      <c r="BE666" s="11"/>
      <c r="BF666" s="11"/>
      <c r="BG666" s="11"/>
      <c r="BH666" s="11"/>
      <c r="BI666" s="11"/>
      <c r="BJ666" s="11"/>
      <c r="BK666" s="11"/>
      <c r="BL666" s="11"/>
      <c r="BM666" s="11"/>
    </row>
    <row r="667" spans="1:65" ht="14.25" customHeight="1">
      <c r="A667" s="11"/>
      <c r="B667" s="11"/>
      <c r="C667" s="47"/>
      <c r="D667" s="16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1"/>
      <c r="AY667" s="11"/>
      <c r="AZ667" s="11"/>
      <c r="BA667" s="11"/>
      <c r="BB667" s="11"/>
      <c r="BC667" s="11"/>
      <c r="BD667" s="11"/>
      <c r="BE667" s="11"/>
      <c r="BF667" s="11"/>
      <c r="BG667" s="11"/>
      <c r="BH667" s="11"/>
      <c r="BI667" s="11"/>
      <c r="BJ667" s="11"/>
      <c r="BK667" s="11"/>
      <c r="BL667" s="11"/>
      <c r="BM667" s="11"/>
    </row>
    <row r="668" spans="1:65" ht="14.25" customHeight="1">
      <c r="A668" s="11"/>
      <c r="B668" s="11"/>
      <c r="C668" s="47"/>
      <c r="D668" s="16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1"/>
      <c r="AY668" s="11"/>
      <c r="AZ668" s="11"/>
      <c r="BA668" s="11"/>
      <c r="BB668" s="11"/>
      <c r="BC668" s="11"/>
      <c r="BD668" s="11"/>
      <c r="BE668" s="11"/>
      <c r="BF668" s="11"/>
      <c r="BG668" s="11"/>
      <c r="BH668" s="11"/>
      <c r="BI668" s="11"/>
      <c r="BJ668" s="11"/>
      <c r="BK668" s="11"/>
      <c r="BL668" s="11"/>
      <c r="BM668" s="11"/>
    </row>
    <row r="669" spans="1:65" ht="14.25" customHeight="1">
      <c r="A669" s="11"/>
      <c r="B669" s="11"/>
      <c r="C669" s="47"/>
      <c r="D669" s="16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1"/>
      <c r="AY669" s="11"/>
      <c r="AZ669" s="11"/>
      <c r="BA669" s="11"/>
      <c r="BB669" s="11"/>
      <c r="BC669" s="11"/>
      <c r="BD669" s="11"/>
      <c r="BE669" s="11"/>
      <c r="BF669" s="11"/>
      <c r="BG669" s="11"/>
      <c r="BH669" s="11"/>
      <c r="BI669" s="11"/>
      <c r="BJ669" s="11"/>
      <c r="BK669" s="11"/>
      <c r="BL669" s="11"/>
      <c r="BM669" s="11"/>
    </row>
    <row r="670" spans="1:65" ht="14.25" customHeight="1">
      <c r="A670" s="11"/>
      <c r="B670" s="11"/>
      <c r="C670" s="47"/>
      <c r="D670" s="16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  <c r="AP670" s="11"/>
      <c r="AQ670" s="11"/>
      <c r="AR670" s="11"/>
      <c r="AS670" s="11"/>
      <c r="AT670" s="11"/>
      <c r="AU670" s="11"/>
      <c r="AV670" s="11"/>
      <c r="AW670" s="11"/>
      <c r="AX670" s="11"/>
      <c r="AY670" s="11"/>
      <c r="AZ670" s="11"/>
      <c r="BA670" s="11"/>
      <c r="BB670" s="11"/>
      <c r="BC670" s="11"/>
      <c r="BD670" s="11"/>
      <c r="BE670" s="11"/>
      <c r="BF670" s="11"/>
      <c r="BG670" s="11"/>
      <c r="BH670" s="11"/>
      <c r="BI670" s="11"/>
      <c r="BJ670" s="11"/>
      <c r="BK670" s="11"/>
      <c r="BL670" s="11"/>
      <c r="BM670" s="11"/>
    </row>
    <row r="671" spans="1:65" ht="14.25" customHeight="1">
      <c r="A671" s="11"/>
      <c r="B671" s="11"/>
      <c r="C671" s="47"/>
      <c r="D671" s="16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  <c r="AV671" s="11"/>
      <c r="AW671" s="11"/>
      <c r="AX671" s="11"/>
      <c r="AY671" s="11"/>
      <c r="AZ671" s="11"/>
      <c r="BA671" s="11"/>
      <c r="BB671" s="11"/>
      <c r="BC671" s="11"/>
      <c r="BD671" s="11"/>
      <c r="BE671" s="11"/>
      <c r="BF671" s="11"/>
      <c r="BG671" s="11"/>
      <c r="BH671" s="11"/>
      <c r="BI671" s="11"/>
      <c r="BJ671" s="11"/>
      <c r="BK671" s="11"/>
      <c r="BL671" s="11"/>
      <c r="BM671" s="11"/>
    </row>
    <row r="672" spans="1:65" ht="14.25" customHeight="1">
      <c r="A672" s="11"/>
      <c r="B672" s="11"/>
      <c r="C672" s="47"/>
      <c r="D672" s="16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  <c r="AP672" s="11"/>
      <c r="AQ672" s="11"/>
      <c r="AR672" s="11"/>
      <c r="AS672" s="11"/>
      <c r="AT672" s="11"/>
      <c r="AU672" s="11"/>
      <c r="AV672" s="11"/>
      <c r="AW672" s="11"/>
      <c r="AX672" s="11"/>
      <c r="AY672" s="11"/>
      <c r="AZ672" s="11"/>
      <c r="BA672" s="11"/>
      <c r="BB672" s="11"/>
      <c r="BC672" s="11"/>
      <c r="BD672" s="11"/>
      <c r="BE672" s="11"/>
      <c r="BF672" s="11"/>
      <c r="BG672" s="11"/>
      <c r="BH672" s="11"/>
      <c r="BI672" s="11"/>
      <c r="BJ672" s="11"/>
      <c r="BK672" s="11"/>
      <c r="BL672" s="11"/>
      <c r="BM672" s="11"/>
    </row>
    <row r="673" spans="1:65" ht="14.25" customHeight="1">
      <c r="A673" s="11"/>
      <c r="B673" s="11"/>
      <c r="C673" s="47"/>
      <c r="D673" s="16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1"/>
      <c r="AY673" s="11"/>
      <c r="AZ673" s="11"/>
      <c r="BA673" s="11"/>
      <c r="BB673" s="11"/>
      <c r="BC673" s="11"/>
      <c r="BD673" s="11"/>
      <c r="BE673" s="11"/>
      <c r="BF673" s="11"/>
      <c r="BG673" s="11"/>
      <c r="BH673" s="11"/>
      <c r="BI673" s="11"/>
      <c r="BJ673" s="11"/>
      <c r="BK673" s="11"/>
      <c r="BL673" s="11"/>
      <c r="BM673" s="11"/>
    </row>
    <row r="674" spans="1:65" ht="14.25" customHeight="1">
      <c r="A674" s="11"/>
      <c r="B674" s="11"/>
      <c r="C674" s="47"/>
      <c r="D674" s="16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1"/>
      <c r="AY674" s="11"/>
      <c r="AZ674" s="11"/>
      <c r="BA674" s="11"/>
      <c r="BB674" s="11"/>
      <c r="BC674" s="11"/>
      <c r="BD674" s="11"/>
      <c r="BE674" s="11"/>
      <c r="BF674" s="11"/>
      <c r="BG674" s="11"/>
      <c r="BH674" s="11"/>
      <c r="BI674" s="11"/>
      <c r="BJ674" s="11"/>
      <c r="BK674" s="11"/>
      <c r="BL674" s="11"/>
      <c r="BM674" s="11"/>
    </row>
    <row r="675" spans="1:65" ht="14.25" customHeight="1">
      <c r="A675" s="11"/>
      <c r="B675" s="11"/>
      <c r="C675" s="47"/>
      <c r="D675" s="16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1"/>
      <c r="AY675" s="11"/>
      <c r="AZ675" s="11"/>
      <c r="BA675" s="11"/>
      <c r="BB675" s="11"/>
      <c r="BC675" s="11"/>
      <c r="BD675" s="11"/>
      <c r="BE675" s="11"/>
      <c r="BF675" s="11"/>
      <c r="BG675" s="11"/>
      <c r="BH675" s="11"/>
      <c r="BI675" s="11"/>
      <c r="BJ675" s="11"/>
      <c r="BK675" s="11"/>
      <c r="BL675" s="11"/>
      <c r="BM675" s="11"/>
    </row>
    <row r="676" spans="1:65" ht="14.25" customHeight="1">
      <c r="A676" s="11"/>
      <c r="B676" s="11"/>
      <c r="C676" s="47"/>
      <c r="D676" s="16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1"/>
      <c r="AY676" s="11"/>
      <c r="AZ676" s="11"/>
      <c r="BA676" s="11"/>
      <c r="BB676" s="11"/>
      <c r="BC676" s="11"/>
      <c r="BD676" s="11"/>
      <c r="BE676" s="11"/>
      <c r="BF676" s="11"/>
      <c r="BG676" s="11"/>
      <c r="BH676" s="11"/>
      <c r="BI676" s="11"/>
      <c r="BJ676" s="11"/>
      <c r="BK676" s="11"/>
      <c r="BL676" s="11"/>
      <c r="BM676" s="11"/>
    </row>
    <row r="677" spans="1:65" ht="14.25" customHeight="1">
      <c r="A677" s="11"/>
      <c r="B677" s="11"/>
      <c r="C677" s="47"/>
      <c r="D677" s="16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11"/>
      <c r="AW677" s="11"/>
      <c r="AX677" s="11"/>
      <c r="AY677" s="11"/>
      <c r="AZ677" s="11"/>
      <c r="BA677" s="11"/>
      <c r="BB677" s="11"/>
      <c r="BC677" s="11"/>
      <c r="BD677" s="11"/>
      <c r="BE677" s="11"/>
      <c r="BF677" s="11"/>
      <c r="BG677" s="11"/>
      <c r="BH677" s="11"/>
      <c r="BI677" s="11"/>
      <c r="BJ677" s="11"/>
      <c r="BK677" s="11"/>
      <c r="BL677" s="11"/>
      <c r="BM677" s="11"/>
    </row>
    <row r="678" spans="1:65" ht="14.25" customHeight="1">
      <c r="A678" s="11"/>
      <c r="B678" s="11"/>
      <c r="C678" s="47"/>
      <c r="D678" s="16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  <c r="AV678" s="11"/>
      <c r="AW678" s="11"/>
      <c r="AX678" s="11"/>
      <c r="AY678" s="11"/>
      <c r="AZ678" s="11"/>
      <c r="BA678" s="11"/>
      <c r="BB678" s="11"/>
      <c r="BC678" s="11"/>
      <c r="BD678" s="11"/>
      <c r="BE678" s="11"/>
      <c r="BF678" s="11"/>
      <c r="BG678" s="11"/>
      <c r="BH678" s="11"/>
      <c r="BI678" s="11"/>
      <c r="BJ678" s="11"/>
      <c r="BK678" s="11"/>
      <c r="BL678" s="11"/>
      <c r="BM678" s="11"/>
    </row>
    <row r="679" spans="1:65" ht="14.25" customHeight="1">
      <c r="A679" s="11"/>
      <c r="B679" s="11"/>
      <c r="C679" s="47"/>
      <c r="D679" s="16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1"/>
      <c r="AY679" s="11"/>
      <c r="AZ679" s="11"/>
      <c r="BA679" s="11"/>
      <c r="BB679" s="11"/>
      <c r="BC679" s="11"/>
      <c r="BD679" s="11"/>
      <c r="BE679" s="11"/>
      <c r="BF679" s="11"/>
      <c r="BG679" s="11"/>
      <c r="BH679" s="11"/>
      <c r="BI679" s="11"/>
      <c r="BJ679" s="11"/>
      <c r="BK679" s="11"/>
      <c r="BL679" s="11"/>
      <c r="BM679" s="11"/>
    </row>
    <row r="680" spans="1:65" ht="14.25" customHeight="1">
      <c r="A680" s="11"/>
      <c r="B680" s="11"/>
      <c r="C680" s="47"/>
      <c r="D680" s="16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1"/>
      <c r="AY680" s="11"/>
      <c r="AZ680" s="11"/>
      <c r="BA680" s="11"/>
      <c r="BB680" s="11"/>
      <c r="BC680" s="11"/>
      <c r="BD680" s="11"/>
      <c r="BE680" s="11"/>
      <c r="BF680" s="11"/>
      <c r="BG680" s="11"/>
      <c r="BH680" s="11"/>
      <c r="BI680" s="11"/>
      <c r="BJ680" s="11"/>
      <c r="BK680" s="11"/>
      <c r="BL680" s="11"/>
      <c r="BM680" s="11"/>
    </row>
    <row r="681" spans="1:65" ht="14.25" customHeight="1">
      <c r="A681" s="11"/>
      <c r="B681" s="11"/>
      <c r="C681" s="47"/>
      <c r="D681" s="16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1"/>
      <c r="AY681" s="11"/>
      <c r="AZ681" s="11"/>
      <c r="BA681" s="11"/>
      <c r="BB681" s="11"/>
      <c r="BC681" s="11"/>
      <c r="BD681" s="11"/>
      <c r="BE681" s="11"/>
      <c r="BF681" s="11"/>
      <c r="BG681" s="11"/>
      <c r="BH681" s="11"/>
      <c r="BI681" s="11"/>
      <c r="BJ681" s="11"/>
      <c r="BK681" s="11"/>
      <c r="BL681" s="11"/>
      <c r="BM681" s="11"/>
    </row>
    <row r="682" spans="1:65" ht="14.25" customHeight="1">
      <c r="A682" s="11"/>
      <c r="B682" s="11"/>
      <c r="C682" s="47"/>
      <c r="D682" s="16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1"/>
      <c r="AY682" s="11"/>
      <c r="AZ682" s="11"/>
      <c r="BA682" s="11"/>
      <c r="BB682" s="11"/>
      <c r="BC682" s="11"/>
      <c r="BD682" s="11"/>
      <c r="BE682" s="11"/>
      <c r="BF682" s="11"/>
      <c r="BG682" s="11"/>
      <c r="BH682" s="11"/>
      <c r="BI682" s="11"/>
      <c r="BJ682" s="11"/>
      <c r="BK682" s="11"/>
      <c r="BL682" s="11"/>
      <c r="BM682" s="11"/>
    </row>
    <row r="683" spans="1:65" ht="14.25" customHeight="1">
      <c r="A683" s="11"/>
      <c r="B683" s="11"/>
      <c r="C683" s="47"/>
      <c r="D683" s="16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  <c r="AV683" s="11"/>
      <c r="AW683" s="11"/>
      <c r="AX683" s="11"/>
      <c r="AY683" s="11"/>
      <c r="AZ683" s="11"/>
      <c r="BA683" s="11"/>
      <c r="BB683" s="11"/>
      <c r="BC683" s="11"/>
      <c r="BD683" s="11"/>
      <c r="BE683" s="11"/>
      <c r="BF683" s="11"/>
      <c r="BG683" s="11"/>
      <c r="BH683" s="11"/>
      <c r="BI683" s="11"/>
      <c r="BJ683" s="11"/>
      <c r="BK683" s="11"/>
      <c r="BL683" s="11"/>
      <c r="BM683" s="11"/>
    </row>
    <row r="684" spans="1:65" ht="14.25" customHeight="1">
      <c r="A684" s="11"/>
      <c r="B684" s="11"/>
      <c r="C684" s="47"/>
      <c r="D684" s="16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  <c r="AP684" s="11"/>
      <c r="AQ684" s="11"/>
      <c r="AR684" s="11"/>
      <c r="AS684" s="11"/>
      <c r="AT684" s="11"/>
      <c r="AU684" s="11"/>
      <c r="AV684" s="11"/>
      <c r="AW684" s="11"/>
      <c r="AX684" s="11"/>
      <c r="AY684" s="11"/>
      <c r="AZ684" s="11"/>
      <c r="BA684" s="11"/>
      <c r="BB684" s="11"/>
      <c r="BC684" s="11"/>
      <c r="BD684" s="11"/>
      <c r="BE684" s="11"/>
      <c r="BF684" s="11"/>
      <c r="BG684" s="11"/>
      <c r="BH684" s="11"/>
      <c r="BI684" s="11"/>
      <c r="BJ684" s="11"/>
      <c r="BK684" s="11"/>
      <c r="BL684" s="11"/>
      <c r="BM684" s="11"/>
    </row>
    <row r="685" spans="1:65" ht="14.25" customHeight="1">
      <c r="A685" s="11"/>
      <c r="B685" s="11"/>
      <c r="C685" s="47"/>
      <c r="D685" s="16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  <c r="AV685" s="11"/>
      <c r="AW685" s="11"/>
      <c r="AX685" s="11"/>
      <c r="AY685" s="11"/>
      <c r="AZ685" s="11"/>
      <c r="BA685" s="11"/>
      <c r="BB685" s="11"/>
      <c r="BC685" s="11"/>
      <c r="BD685" s="11"/>
      <c r="BE685" s="11"/>
      <c r="BF685" s="11"/>
      <c r="BG685" s="11"/>
      <c r="BH685" s="11"/>
      <c r="BI685" s="11"/>
      <c r="BJ685" s="11"/>
      <c r="BK685" s="11"/>
      <c r="BL685" s="11"/>
      <c r="BM685" s="11"/>
    </row>
    <row r="686" spans="1:65" ht="14.25" customHeight="1">
      <c r="A686" s="11"/>
      <c r="B686" s="11"/>
      <c r="C686" s="47"/>
      <c r="D686" s="16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  <c r="AP686" s="11"/>
      <c r="AQ686" s="11"/>
      <c r="AR686" s="11"/>
      <c r="AS686" s="11"/>
      <c r="AT686" s="11"/>
      <c r="AU686" s="11"/>
      <c r="AV686" s="11"/>
      <c r="AW686" s="11"/>
      <c r="AX686" s="11"/>
      <c r="AY686" s="11"/>
      <c r="AZ686" s="11"/>
      <c r="BA686" s="11"/>
      <c r="BB686" s="11"/>
      <c r="BC686" s="11"/>
      <c r="BD686" s="11"/>
      <c r="BE686" s="11"/>
      <c r="BF686" s="11"/>
      <c r="BG686" s="11"/>
      <c r="BH686" s="11"/>
      <c r="BI686" s="11"/>
      <c r="BJ686" s="11"/>
      <c r="BK686" s="11"/>
      <c r="BL686" s="11"/>
      <c r="BM686" s="11"/>
    </row>
    <row r="687" spans="1:65" ht="14.25" customHeight="1">
      <c r="A687" s="11"/>
      <c r="B687" s="11"/>
      <c r="C687" s="47"/>
      <c r="D687" s="16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  <c r="AP687" s="11"/>
      <c r="AQ687" s="11"/>
      <c r="AR687" s="11"/>
      <c r="AS687" s="11"/>
      <c r="AT687" s="11"/>
      <c r="AU687" s="11"/>
      <c r="AV687" s="11"/>
      <c r="AW687" s="11"/>
      <c r="AX687" s="11"/>
      <c r="AY687" s="11"/>
      <c r="AZ687" s="11"/>
      <c r="BA687" s="11"/>
      <c r="BB687" s="11"/>
      <c r="BC687" s="11"/>
      <c r="BD687" s="11"/>
      <c r="BE687" s="11"/>
      <c r="BF687" s="11"/>
      <c r="BG687" s="11"/>
      <c r="BH687" s="11"/>
      <c r="BI687" s="11"/>
      <c r="BJ687" s="11"/>
      <c r="BK687" s="11"/>
      <c r="BL687" s="11"/>
      <c r="BM687" s="11"/>
    </row>
    <row r="688" spans="1:65" ht="14.25" customHeight="1">
      <c r="A688" s="11"/>
      <c r="B688" s="11"/>
      <c r="C688" s="47"/>
      <c r="D688" s="16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  <c r="AP688" s="11"/>
      <c r="AQ688" s="11"/>
      <c r="AR688" s="11"/>
      <c r="AS688" s="11"/>
      <c r="AT688" s="11"/>
      <c r="AU688" s="11"/>
      <c r="AV688" s="11"/>
      <c r="AW688" s="11"/>
      <c r="AX688" s="11"/>
      <c r="AY688" s="11"/>
      <c r="AZ688" s="11"/>
      <c r="BA688" s="11"/>
      <c r="BB688" s="11"/>
      <c r="BC688" s="11"/>
      <c r="BD688" s="11"/>
      <c r="BE688" s="11"/>
      <c r="BF688" s="11"/>
      <c r="BG688" s="11"/>
      <c r="BH688" s="11"/>
      <c r="BI688" s="11"/>
      <c r="BJ688" s="11"/>
      <c r="BK688" s="11"/>
      <c r="BL688" s="11"/>
      <c r="BM688" s="11"/>
    </row>
    <row r="689" spans="1:65" ht="14.25" customHeight="1">
      <c r="A689" s="11"/>
      <c r="B689" s="11"/>
      <c r="C689" s="47"/>
      <c r="D689" s="16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1"/>
      <c r="AY689" s="11"/>
      <c r="AZ689" s="11"/>
      <c r="BA689" s="11"/>
      <c r="BB689" s="11"/>
      <c r="BC689" s="11"/>
      <c r="BD689" s="11"/>
      <c r="BE689" s="11"/>
      <c r="BF689" s="11"/>
      <c r="BG689" s="11"/>
      <c r="BH689" s="11"/>
      <c r="BI689" s="11"/>
      <c r="BJ689" s="11"/>
      <c r="BK689" s="11"/>
      <c r="BL689" s="11"/>
      <c r="BM689" s="11"/>
    </row>
    <row r="690" spans="1:65" ht="14.25" customHeight="1">
      <c r="A690" s="11"/>
      <c r="B690" s="11"/>
      <c r="C690" s="47"/>
      <c r="D690" s="16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  <c r="AP690" s="11"/>
      <c r="AQ690" s="11"/>
      <c r="AR690" s="11"/>
      <c r="AS690" s="11"/>
      <c r="AT690" s="11"/>
      <c r="AU690" s="11"/>
      <c r="AV690" s="11"/>
      <c r="AW690" s="11"/>
      <c r="AX690" s="11"/>
      <c r="AY690" s="11"/>
      <c r="AZ690" s="11"/>
      <c r="BA690" s="11"/>
      <c r="BB690" s="11"/>
      <c r="BC690" s="11"/>
      <c r="BD690" s="11"/>
      <c r="BE690" s="11"/>
      <c r="BF690" s="11"/>
      <c r="BG690" s="11"/>
      <c r="BH690" s="11"/>
      <c r="BI690" s="11"/>
      <c r="BJ690" s="11"/>
      <c r="BK690" s="11"/>
      <c r="BL690" s="11"/>
      <c r="BM690" s="11"/>
    </row>
    <row r="691" spans="1:65" ht="14.25" customHeight="1">
      <c r="A691" s="11"/>
      <c r="B691" s="11"/>
      <c r="C691" s="47"/>
      <c r="D691" s="16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1"/>
      <c r="AY691" s="11"/>
      <c r="AZ691" s="11"/>
      <c r="BA691" s="11"/>
      <c r="BB691" s="11"/>
      <c r="BC691" s="11"/>
      <c r="BD691" s="11"/>
      <c r="BE691" s="11"/>
      <c r="BF691" s="11"/>
      <c r="BG691" s="11"/>
      <c r="BH691" s="11"/>
      <c r="BI691" s="11"/>
      <c r="BJ691" s="11"/>
      <c r="BK691" s="11"/>
      <c r="BL691" s="11"/>
      <c r="BM691" s="11"/>
    </row>
    <row r="692" spans="1:65" ht="14.25" customHeight="1">
      <c r="A692" s="11"/>
      <c r="B692" s="11"/>
      <c r="C692" s="47"/>
      <c r="D692" s="16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1"/>
      <c r="AY692" s="11"/>
      <c r="AZ692" s="11"/>
      <c r="BA692" s="11"/>
      <c r="BB692" s="11"/>
      <c r="BC692" s="11"/>
      <c r="BD692" s="11"/>
      <c r="BE692" s="11"/>
      <c r="BF692" s="11"/>
      <c r="BG692" s="11"/>
      <c r="BH692" s="11"/>
      <c r="BI692" s="11"/>
      <c r="BJ692" s="11"/>
      <c r="BK692" s="11"/>
      <c r="BL692" s="11"/>
      <c r="BM692" s="11"/>
    </row>
    <row r="693" spans="1:65" ht="14.25" customHeight="1">
      <c r="A693" s="11"/>
      <c r="B693" s="11"/>
      <c r="C693" s="47"/>
      <c r="D693" s="16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1"/>
      <c r="AY693" s="11"/>
      <c r="AZ693" s="11"/>
      <c r="BA693" s="11"/>
      <c r="BB693" s="11"/>
      <c r="BC693" s="11"/>
      <c r="BD693" s="11"/>
      <c r="BE693" s="11"/>
      <c r="BF693" s="11"/>
      <c r="BG693" s="11"/>
      <c r="BH693" s="11"/>
      <c r="BI693" s="11"/>
      <c r="BJ693" s="11"/>
      <c r="BK693" s="11"/>
      <c r="BL693" s="11"/>
      <c r="BM693" s="11"/>
    </row>
    <row r="694" spans="1:65" ht="14.25" customHeight="1">
      <c r="A694" s="11"/>
      <c r="B694" s="11"/>
      <c r="C694" s="47"/>
      <c r="D694" s="16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1"/>
      <c r="AY694" s="11"/>
      <c r="AZ694" s="11"/>
      <c r="BA694" s="11"/>
      <c r="BB694" s="11"/>
      <c r="BC694" s="11"/>
      <c r="BD694" s="11"/>
      <c r="BE694" s="11"/>
      <c r="BF694" s="11"/>
      <c r="BG694" s="11"/>
      <c r="BH694" s="11"/>
      <c r="BI694" s="11"/>
      <c r="BJ694" s="11"/>
      <c r="BK694" s="11"/>
      <c r="BL694" s="11"/>
      <c r="BM694" s="11"/>
    </row>
    <row r="695" spans="1:65" ht="14.25" customHeight="1">
      <c r="A695" s="11"/>
      <c r="B695" s="11"/>
      <c r="C695" s="47"/>
      <c r="D695" s="16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  <c r="AP695" s="11"/>
      <c r="AQ695" s="11"/>
      <c r="AR695" s="11"/>
      <c r="AS695" s="11"/>
      <c r="AT695" s="11"/>
      <c r="AU695" s="11"/>
      <c r="AV695" s="11"/>
      <c r="AW695" s="11"/>
      <c r="AX695" s="11"/>
      <c r="AY695" s="11"/>
      <c r="AZ695" s="11"/>
      <c r="BA695" s="11"/>
      <c r="BB695" s="11"/>
      <c r="BC695" s="11"/>
      <c r="BD695" s="11"/>
      <c r="BE695" s="11"/>
      <c r="BF695" s="11"/>
      <c r="BG695" s="11"/>
      <c r="BH695" s="11"/>
      <c r="BI695" s="11"/>
      <c r="BJ695" s="11"/>
      <c r="BK695" s="11"/>
      <c r="BL695" s="11"/>
      <c r="BM695" s="11"/>
    </row>
    <row r="696" spans="1:65" ht="14.25" customHeight="1">
      <c r="A696" s="11"/>
      <c r="B696" s="11"/>
      <c r="C696" s="47"/>
      <c r="D696" s="16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1"/>
      <c r="AY696" s="11"/>
      <c r="AZ696" s="11"/>
      <c r="BA696" s="11"/>
      <c r="BB696" s="11"/>
      <c r="BC696" s="11"/>
      <c r="BD696" s="11"/>
      <c r="BE696" s="11"/>
      <c r="BF696" s="11"/>
      <c r="BG696" s="11"/>
      <c r="BH696" s="11"/>
      <c r="BI696" s="11"/>
      <c r="BJ696" s="11"/>
      <c r="BK696" s="11"/>
      <c r="BL696" s="11"/>
      <c r="BM696" s="11"/>
    </row>
    <row r="697" spans="1:65" ht="14.25" customHeight="1">
      <c r="A697" s="11"/>
      <c r="B697" s="11"/>
      <c r="C697" s="47"/>
      <c r="D697" s="16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11"/>
      <c r="AW697" s="11"/>
      <c r="AX697" s="11"/>
      <c r="AY697" s="11"/>
      <c r="AZ697" s="11"/>
      <c r="BA697" s="11"/>
      <c r="BB697" s="11"/>
      <c r="BC697" s="11"/>
      <c r="BD697" s="11"/>
      <c r="BE697" s="11"/>
      <c r="BF697" s="11"/>
      <c r="BG697" s="11"/>
      <c r="BH697" s="11"/>
      <c r="BI697" s="11"/>
      <c r="BJ697" s="11"/>
      <c r="BK697" s="11"/>
      <c r="BL697" s="11"/>
      <c r="BM697" s="11"/>
    </row>
    <row r="698" spans="1:65" ht="14.25" customHeight="1">
      <c r="A698" s="11"/>
      <c r="B698" s="11"/>
      <c r="C698" s="47"/>
      <c r="D698" s="16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1"/>
      <c r="AY698" s="11"/>
      <c r="AZ698" s="11"/>
      <c r="BA698" s="11"/>
      <c r="BB698" s="11"/>
      <c r="BC698" s="11"/>
      <c r="BD698" s="11"/>
      <c r="BE698" s="11"/>
      <c r="BF698" s="11"/>
      <c r="BG698" s="11"/>
      <c r="BH698" s="11"/>
      <c r="BI698" s="11"/>
      <c r="BJ698" s="11"/>
      <c r="BK698" s="11"/>
      <c r="BL698" s="11"/>
      <c r="BM698" s="11"/>
    </row>
    <row r="699" spans="1:65" ht="14.25" customHeight="1">
      <c r="A699" s="11"/>
      <c r="B699" s="11"/>
      <c r="C699" s="47"/>
      <c r="D699" s="16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1"/>
      <c r="AY699" s="11"/>
      <c r="AZ699" s="11"/>
      <c r="BA699" s="11"/>
      <c r="BB699" s="11"/>
      <c r="BC699" s="11"/>
      <c r="BD699" s="11"/>
      <c r="BE699" s="11"/>
      <c r="BF699" s="11"/>
      <c r="BG699" s="11"/>
      <c r="BH699" s="11"/>
      <c r="BI699" s="11"/>
      <c r="BJ699" s="11"/>
      <c r="BK699" s="11"/>
      <c r="BL699" s="11"/>
      <c r="BM699" s="11"/>
    </row>
    <row r="700" spans="1:65" ht="14.25" customHeight="1">
      <c r="A700" s="11"/>
      <c r="B700" s="11"/>
      <c r="C700" s="47"/>
      <c r="D700" s="16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1"/>
      <c r="AY700" s="11"/>
      <c r="AZ700" s="11"/>
      <c r="BA700" s="11"/>
      <c r="BB700" s="11"/>
      <c r="BC700" s="11"/>
      <c r="BD700" s="11"/>
      <c r="BE700" s="11"/>
      <c r="BF700" s="11"/>
      <c r="BG700" s="11"/>
      <c r="BH700" s="11"/>
      <c r="BI700" s="11"/>
      <c r="BJ700" s="11"/>
      <c r="BK700" s="11"/>
      <c r="BL700" s="11"/>
      <c r="BM700" s="11"/>
    </row>
    <row r="701" spans="1:65" ht="14.25" customHeight="1">
      <c r="A701" s="11"/>
      <c r="B701" s="11"/>
      <c r="C701" s="47"/>
      <c r="D701" s="16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  <c r="AP701" s="11"/>
      <c r="AQ701" s="11"/>
      <c r="AR701" s="11"/>
      <c r="AS701" s="11"/>
      <c r="AT701" s="11"/>
      <c r="AU701" s="11"/>
      <c r="AV701" s="11"/>
      <c r="AW701" s="11"/>
      <c r="AX701" s="11"/>
      <c r="AY701" s="11"/>
      <c r="AZ701" s="11"/>
      <c r="BA701" s="11"/>
      <c r="BB701" s="11"/>
      <c r="BC701" s="11"/>
      <c r="BD701" s="11"/>
      <c r="BE701" s="11"/>
      <c r="BF701" s="11"/>
      <c r="BG701" s="11"/>
      <c r="BH701" s="11"/>
      <c r="BI701" s="11"/>
      <c r="BJ701" s="11"/>
      <c r="BK701" s="11"/>
      <c r="BL701" s="11"/>
      <c r="BM701" s="11"/>
    </row>
    <row r="702" spans="1:65" ht="14.25" customHeight="1">
      <c r="A702" s="11"/>
      <c r="B702" s="11"/>
      <c r="C702" s="47"/>
      <c r="D702" s="16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1"/>
      <c r="AY702" s="11"/>
      <c r="AZ702" s="11"/>
      <c r="BA702" s="11"/>
      <c r="BB702" s="11"/>
      <c r="BC702" s="11"/>
      <c r="BD702" s="11"/>
      <c r="BE702" s="11"/>
      <c r="BF702" s="11"/>
      <c r="BG702" s="11"/>
      <c r="BH702" s="11"/>
      <c r="BI702" s="11"/>
      <c r="BJ702" s="11"/>
      <c r="BK702" s="11"/>
      <c r="BL702" s="11"/>
      <c r="BM702" s="11"/>
    </row>
    <row r="703" spans="1:65" ht="14.25" customHeight="1">
      <c r="A703" s="11"/>
      <c r="B703" s="11"/>
      <c r="C703" s="47"/>
      <c r="D703" s="16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  <c r="AV703" s="11"/>
      <c r="AW703" s="11"/>
      <c r="AX703" s="11"/>
      <c r="AY703" s="11"/>
      <c r="AZ703" s="11"/>
      <c r="BA703" s="11"/>
      <c r="BB703" s="11"/>
      <c r="BC703" s="11"/>
      <c r="BD703" s="11"/>
      <c r="BE703" s="11"/>
      <c r="BF703" s="11"/>
      <c r="BG703" s="11"/>
      <c r="BH703" s="11"/>
      <c r="BI703" s="11"/>
      <c r="BJ703" s="11"/>
      <c r="BK703" s="11"/>
      <c r="BL703" s="11"/>
      <c r="BM703" s="11"/>
    </row>
    <row r="704" spans="1:65" ht="14.25" customHeight="1">
      <c r="A704" s="11"/>
      <c r="B704" s="11"/>
      <c r="C704" s="47"/>
      <c r="D704" s="16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11"/>
      <c r="AW704" s="11"/>
      <c r="AX704" s="11"/>
      <c r="AY704" s="11"/>
      <c r="AZ704" s="11"/>
      <c r="BA704" s="11"/>
      <c r="BB704" s="11"/>
      <c r="BC704" s="11"/>
      <c r="BD704" s="11"/>
      <c r="BE704" s="11"/>
      <c r="BF704" s="11"/>
      <c r="BG704" s="11"/>
      <c r="BH704" s="11"/>
      <c r="BI704" s="11"/>
      <c r="BJ704" s="11"/>
      <c r="BK704" s="11"/>
      <c r="BL704" s="11"/>
      <c r="BM704" s="11"/>
    </row>
    <row r="705" spans="1:65" ht="14.25" customHeight="1">
      <c r="A705" s="11"/>
      <c r="B705" s="11"/>
      <c r="C705" s="47"/>
      <c r="D705" s="16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1"/>
      <c r="AY705" s="11"/>
      <c r="AZ705" s="11"/>
      <c r="BA705" s="11"/>
      <c r="BB705" s="11"/>
      <c r="BC705" s="11"/>
      <c r="BD705" s="11"/>
      <c r="BE705" s="11"/>
      <c r="BF705" s="11"/>
      <c r="BG705" s="11"/>
      <c r="BH705" s="11"/>
      <c r="BI705" s="11"/>
      <c r="BJ705" s="11"/>
      <c r="BK705" s="11"/>
      <c r="BL705" s="11"/>
      <c r="BM705" s="11"/>
    </row>
    <row r="706" spans="1:65" ht="14.25" customHeight="1">
      <c r="A706" s="11"/>
      <c r="B706" s="11"/>
      <c r="C706" s="47"/>
      <c r="D706" s="16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  <c r="AP706" s="11"/>
      <c r="AQ706" s="11"/>
      <c r="AR706" s="11"/>
      <c r="AS706" s="11"/>
      <c r="AT706" s="11"/>
      <c r="AU706" s="11"/>
      <c r="AV706" s="11"/>
      <c r="AW706" s="11"/>
      <c r="AX706" s="11"/>
      <c r="AY706" s="11"/>
      <c r="AZ706" s="11"/>
      <c r="BA706" s="11"/>
      <c r="BB706" s="11"/>
      <c r="BC706" s="11"/>
      <c r="BD706" s="11"/>
      <c r="BE706" s="11"/>
      <c r="BF706" s="11"/>
      <c r="BG706" s="11"/>
      <c r="BH706" s="11"/>
      <c r="BI706" s="11"/>
      <c r="BJ706" s="11"/>
      <c r="BK706" s="11"/>
      <c r="BL706" s="11"/>
      <c r="BM706" s="11"/>
    </row>
    <row r="707" spans="1:65" ht="14.25" customHeight="1">
      <c r="A707" s="11"/>
      <c r="B707" s="11"/>
      <c r="C707" s="47"/>
      <c r="D707" s="16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  <c r="AP707" s="11"/>
      <c r="AQ707" s="11"/>
      <c r="AR707" s="11"/>
      <c r="AS707" s="11"/>
      <c r="AT707" s="11"/>
      <c r="AU707" s="11"/>
      <c r="AV707" s="11"/>
      <c r="AW707" s="11"/>
      <c r="AX707" s="11"/>
      <c r="AY707" s="11"/>
      <c r="AZ707" s="11"/>
      <c r="BA707" s="11"/>
      <c r="BB707" s="11"/>
      <c r="BC707" s="11"/>
      <c r="BD707" s="11"/>
      <c r="BE707" s="11"/>
      <c r="BF707" s="11"/>
      <c r="BG707" s="11"/>
      <c r="BH707" s="11"/>
      <c r="BI707" s="11"/>
      <c r="BJ707" s="11"/>
      <c r="BK707" s="11"/>
      <c r="BL707" s="11"/>
      <c r="BM707" s="11"/>
    </row>
    <row r="708" spans="1:65" ht="14.25" customHeight="1">
      <c r="A708" s="11"/>
      <c r="B708" s="11"/>
      <c r="C708" s="47"/>
      <c r="D708" s="16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  <c r="AP708" s="11"/>
      <c r="AQ708" s="11"/>
      <c r="AR708" s="11"/>
      <c r="AS708" s="11"/>
      <c r="AT708" s="11"/>
      <c r="AU708" s="11"/>
      <c r="AV708" s="11"/>
      <c r="AW708" s="11"/>
      <c r="AX708" s="11"/>
      <c r="AY708" s="11"/>
      <c r="AZ708" s="11"/>
      <c r="BA708" s="11"/>
      <c r="BB708" s="11"/>
      <c r="BC708" s="11"/>
      <c r="BD708" s="11"/>
      <c r="BE708" s="11"/>
      <c r="BF708" s="11"/>
      <c r="BG708" s="11"/>
      <c r="BH708" s="11"/>
      <c r="BI708" s="11"/>
      <c r="BJ708" s="11"/>
      <c r="BK708" s="11"/>
      <c r="BL708" s="11"/>
      <c r="BM708" s="11"/>
    </row>
    <row r="709" spans="1:65" ht="14.25" customHeight="1">
      <c r="A709" s="11"/>
      <c r="B709" s="11"/>
      <c r="C709" s="47"/>
      <c r="D709" s="16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1"/>
      <c r="AY709" s="11"/>
      <c r="AZ709" s="11"/>
      <c r="BA709" s="11"/>
      <c r="BB709" s="11"/>
      <c r="BC709" s="11"/>
      <c r="BD709" s="11"/>
      <c r="BE709" s="11"/>
      <c r="BF709" s="11"/>
      <c r="BG709" s="11"/>
      <c r="BH709" s="11"/>
      <c r="BI709" s="11"/>
      <c r="BJ709" s="11"/>
      <c r="BK709" s="11"/>
      <c r="BL709" s="11"/>
      <c r="BM709" s="11"/>
    </row>
    <row r="710" spans="1:65" ht="14.25" customHeight="1">
      <c r="A710" s="11"/>
      <c r="B710" s="11"/>
      <c r="C710" s="47"/>
      <c r="D710" s="16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1"/>
      <c r="AY710" s="11"/>
      <c r="AZ710" s="11"/>
      <c r="BA710" s="11"/>
      <c r="BB710" s="11"/>
      <c r="BC710" s="11"/>
      <c r="BD710" s="11"/>
      <c r="BE710" s="11"/>
      <c r="BF710" s="11"/>
      <c r="BG710" s="11"/>
      <c r="BH710" s="11"/>
      <c r="BI710" s="11"/>
      <c r="BJ710" s="11"/>
      <c r="BK710" s="11"/>
      <c r="BL710" s="11"/>
      <c r="BM710" s="11"/>
    </row>
    <row r="711" spans="1:65" ht="14.25" customHeight="1">
      <c r="A711" s="11"/>
      <c r="B711" s="11"/>
      <c r="C711" s="47"/>
      <c r="D711" s="16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1"/>
      <c r="AY711" s="11"/>
      <c r="AZ711" s="11"/>
      <c r="BA711" s="11"/>
      <c r="BB711" s="11"/>
      <c r="BC711" s="11"/>
      <c r="BD711" s="11"/>
      <c r="BE711" s="11"/>
      <c r="BF711" s="11"/>
      <c r="BG711" s="11"/>
      <c r="BH711" s="11"/>
      <c r="BI711" s="11"/>
      <c r="BJ711" s="11"/>
      <c r="BK711" s="11"/>
      <c r="BL711" s="11"/>
      <c r="BM711" s="11"/>
    </row>
    <row r="712" spans="1:65" ht="14.25" customHeight="1">
      <c r="A712" s="11"/>
      <c r="B712" s="11"/>
      <c r="C712" s="47"/>
      <c r="D712" s="16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1"/>
      <c r="AY712" s="11"/>
      <c r="AZ712" s="11"/>
      <c r="BA712" s="11"/>
      <c r="BB712" s="11"/>
      <c r="BC712" s="11"/>
      <c r="BD712" s="11"/>
      <c r="BE712" s="11"/>
      <c r="BF712" s="11"/>
      <c r="BG712" s="11"/>
      <c r="BH712" s="11"/>
      <c r="BI712" s="11"/>
      <c r="BJ712" s="11"/>
      <c r="BK712" s="11"/>
      <c r="BL712" s="11"/>
      <c r="BM712" s="11"/>
    </row>
    <row r="713" spans="1:65" ht="14.25" customHeight="1">
      <c r="A713" s="11"/>
      <c r="B713" s="11"/>
      <c r="C713" s="47"/>
      <c r="D713" s="16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  <c r="AP713" s="11"/>
      <c r="AQ713" s="11"/>
      <c r="AR713" s="11"/>
      <c r="AS713" s="11"/>
      <c r="AT713" s="11"/>
      <c r="AU713" s="11"/>
      <c r="AV713" s="11"/>
      <c r="AW713" s="11"/>
      <c r="AX713" s="11"/>
      <c r="AY713" s="11"/>
      <c r="AZ713" s="11"/>
      <c r="BA713" s="11"/>
      <c r="BB713" s="11"/>
      <c r="BC713" s="11"/>
      <c r="BD713" s="11"/>
      <c r="BE713" s="11"/>
      <c r="BF713" s="11"/>
      <c r="BG713" s="11"/>
      <c r="BH713" s="11"/>
      <c r="BI713" s="11"/>
      <c r="BJ713" s="11"/>
      <c r="BK713" s="11"/>
      <c r="BL713" s="11"/>
      <c r="BM713" s="11"/>
    </row>
    <row r="714" spans="1:65" ht="14.25" customHeight="1">
      <c r="A714" s="11"/>
      <c r="B714" s="11"/>
      <c r="C714" s="47"/>
      <c r="D714" s="16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  <c r="AP714" s="11"/>
      <c r="AQ714" s="11"/>
      <c r="AR714" s="11"/>
      <c r="AS714" s="11"/>
      <c r="AT714" s="11"/>
      <c r="AU714" s="11"/>
      <c r="AV714" s="11"/>
      <c r="AW714" s="11"/>
      <c r="AX714" s="11"/>
      <c r="AY714" s="11"/>
      <c r="AZ714" s="11"/>
      <c r="BA714" s="11"/>
      <c r="BB714" s="11"/>
      <c r="BC714" s="11"/>
      <c r="BD714" s="11"/>
      <c r="BE714" s="11"/>
      <c r="BF714" s="11"/>
      <c r="BG714" s="11"/>
      <c r="BH714" s="11"/>
      <c r="BI714" s="11"/>
      <c r="BJ714" s="11"/>
      <c r="BK714" s="11"/>
      <c r="BL714" s="11"/>
      <c r="BM714" s="11"/>
    </row>
    <row r="715" spans="1:65" ht="14.25" customHeight="1">
      <c r="A715" s="11"/>
      <c r="B715" s="11"/>
      <c r="C715" s="47"/>
      <c r="D715" s="16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  <c r="AV715" s="11"/>
      <c r="AW715" s="11"/>
      <c r="AX715" s="11"/>
      <c r="AY715" s="11"/>
      <c r="AZ715" s="11"/>
      <c r="BA715" s="11"/>
      <c r="BB715" s="11"/>
      <c r="BC715" s="11"/>
      <c r="BD715" s="11"/>
      <c r="BE715" s="11"/>
      <c r="BF715" s="11"/>
      <c r="BG715" s="11"/>
      <c r="BH715" s="11"/>
      <c r="BI715" s="11"/>
      <c r="BJ715" s="11"/>
      <c r="BK715" s="11"/>
      <c r="BL715" s="11"/>
      <c r="BM715" s="11"/>
    </row>
    <row r="716" spans="1:65" ht="14.25" customHeight="1">
      <c r="A716" s="11"/>
      <c r="B716" s="11"/>
      <c r="C716" s="47"/>
      <c r="D716" s="16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1"/>
      <c r="AY716" s="11"/>
      <c r="AZ716" s="11"/>
      <c r="BA716" s="11"/>
      <c r="BB716" s="11"/>
      <c r="BC716" s="11"/>
      <c r="BD716" s="11"/>
      <c r="BE716" s="11"/>
      <c r="BF716" s="11"/>
      <c r="BG716" s="11"/>
      <c r="BH716" s="11"/>
      <c r="BI716" s="11"/>
      <c r="BJ716" s="11"/>
      <c r="BK716" s="11"/>
      <c r="BL716" s="11"/>
      <c r="BM716" s="11"/>
    </row>
    <row r="717" spans="1:65" ht="14.25" customHeight="1">
      <c r="A717" s="11"/>
      <c r="B717" s="11"/>
      <c r="C717" s="47"/>
      <c r="D717" s="16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1"/>
      <c r="AY717" s="11"/>
      <c r="AZ717" s="11"/>
      <c r="BA717" s="11"/>
      <c r="BB717" s="11"/>
      <c r="BC717" s="11"/>
      <c r="BD717" s="11"/>
      <c r="BE717" s="11"/>
      <c r="BF717" s="11"/>
      <c r="BG717" s="11"/>
      <c r="BH717" s="11"/>
      <c r="BI717" s="11"/>
      <c r="BJ717" s="11"/>
      <c r="BK717" s="11"/>
      <c r="BL717" s="11"/>
      <c r="BM717" s="11"/>
    </row>
    <row r="718" spans="1:65" ht="14.25" customHeight="1">
      <c r="A718" s="11"/>
      <c r="B718" s="11"/>
      <c r="C718" s="47"/>
      <c r="D718" s="16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1"/>
      <c r="AY718" s="11"/>
      <c r="AZ718" s="11"/>
      <c r="BA718" s="11"/>
      <c r="BB718" s="11"/>
      <c r="BC718" s="11"/>
      <c r="BD718" s="11"/>
      <c r="BE718" s="11"/>
      <c r="BF718" s="11"/>
      <c r="BG718" s="11"/>
      <c r="BH718" s="11"/>
      <c r="BI718" s="11"/>
      <c r="BJ718" s="11"/>
      <c r="BK718" s="11"/>
      <c r="BL718" s="11"/>
      <c r="BM718" s="11"/>
    </row>
    <row r="719" spans="1:65" ht="14.25" customHeight="1">
      <c r="A719" s="11"/>
      <c r="B719" s="11"/>
      <c r="C719" s="47"/>
      <c r="D719" s="16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1"/>
      <c r="AY719" s="11"/>
      <c r="AZ719" s="11"/>
      <c r="BA719" s="11"/>
      <c r="BB719" s="11"/>
      <c r="BC719" s="11"/>
      <c r="BD719" s="11"/>
      <c r="BE719" s="11"/>
      <c r="BF719" s="11"/>
      <c r="BG719" s="11"/>
      <c r="BH719" s="11"/>
      <c r="BI719" s="11"/>
      <c r="BJ719" s="11"/>
      <c r="BK719" s="11"/>
      <c r="BL719" s="11"/>
      <c r="BM719" s="11"/>
    </row>
    <row r="720" spans="1:65" ht="14.25" customHeight="1">
      <c r="A720" s="11"/>
      <c r="B720" s="11"/>
      <c r="C720" s="47"/>
      <c r="D720" s="16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  <c r="AV720" s="11"/>
      <c r="AW720" s="11"/>
      <c r="AX720" s="11"/>
      <c r="AY720" s="11"/>
      <c r="AZ720" s="11"/>
      <c r="BA720" s="11"/>
      <c r="BB720" s="11"/>
      <c r="BC720" s="11"/>
      <c r="BD720" s="11"/>
      <c r="BE720" s="11"/>
      <c r="BF720" s="11"/>
      <c r="BG720" s="11"/>
      <c r="BH720" s="11"/>
      <c r="BI720" s="11"/>
      <c r="BJ720" s="11"/>
      <c r="BK720" s="11"/>
      <c r="BL720" s="11"/>
      <c r="BM720" s="11"/>
    </row>
    <row r="721" spans="1:65" ht="14.25" customHeight="1">
      <c r="A721" s="11"/>
      <c r="B721" s="11"/>
      <c r="C721" s="47"/>
      <c r="D721" s="16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  <c r="AP721" s="11"/>
      <c r="AQ721" s="11"/>
      <c r="AR721" s="11"/>
      <c r="AS721" s="11"/>
      <c r="AT721" s="11"/>
      <c r="AU721" s="11"/>
      <c r="AV721" s="11"/>
      <c r="AW721" s="11"/>
      <c r="AX721" s="11"/>
      <c r="AY721" s="11"/>
      <c r="AZ721" s="11"/>
      <c r="BA721" s="11"/>
      <c r="BB721" s="11"/>
      <c r="BC721" s="11"/>
      <c r="BD721" s="11"/>
      <c r="BE721" s="11"/>
      <c r="BF721" s="11"/>
      <c r="BG721" s="11"/>
      <c r="BH721" s="11"/>
      <c r="BI721" s="11"/>
      <c r="BJ721" s="11"/>
      <c r="BK721" s="11"/>
      <c r="BL721" s="11"/>
      <c r="BM721" s="11"/>
    </row>
    <row r="722" spans="1:65" ht="14.25" customHeight="1">
      <c r="A722" s="11"/>
      <c r="B722" s="11"/>
      <c r="C722" s="47"/>
      <c r="D722" s="16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1"/>
      <c r="AY722" s="11"/>
      <c r="AZ722" s="11"/>
      <c r="BA722" s="11"/>
      <c r="BB722" s="11"/>
      <c r="BC722" s="11"/>
      <c r="BD722" s="11"/>
      <c r="BE722" s="11"/>
      <c r="BF722" s="11"/>
      <c r="BG722" s="11"/>
      <c r="BH722" s="11"/>
      <c r="BI722" s="11"/>
      <c r="BJ722" s="11"/>
      <c r="BK722" s="11"/>
      <c r="BL722" s="11"/>
      <c r="BM722" s="11"/>
    </row>
    <row r="723" spans="1:65" ht="14.25" customHeight="1">
      <c r="A723" s="11"/>
      <c r="B723" s="11"/>
      <c r="C723" s="47"/>
      <c r="D723" s="16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1"/>
      <c r="AY723" s="11"/>
      <c r="AZ723" s="11"/>
      <c r="BA723" s="11"/>
      <c r="BB723" s="11"/>
      <c r="BC723" s="11"/>
      <c r="BD723" s="11"/>
      <c r="BE723" s="11"/>
      <c r="BF723" s="11"/>
      <c r="BG723" s="11"/>
      <c r="BH723" s="11"/>
      <c r="BI723" s="11"/>
      <c r="BJ723" s="11"/>
      <c r="BK723" s="11"/>
      <c r="BL723" s="11"/>
      <c r="BM723" s="11"/>
    </row>
    <row r="724" spans="1:65" ht="14.25" customHeight="1">
      <c r="A724" s="11"/>
      <c r="B724" s="11"/>
      <c r="C724" s="47"/>
      <c r="D724" s="16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1"/>
      <c r="AY724" s="11"/>
      <c r="AZ724" s="11"/>
      <c r="BA724" s="11"/>
      <c r="BB724" s="11"/>
      <c r="BC724" s="11"/>
      <c r="BD724" s="11"/>
      <c r="BE724" s="11"/>
      <c r="BF724" s="11"/>
      <c r="BG724" s="11"/>
      <c r="BH724" s="11"/>
      <c r="BI724" s="11"/>
      <c r="BJ724" s="11"/>
      <c r="BK724" s="11"/>
      <c r="BL724" s="11"/>
      <c r="BM724" s="11"/>
    </row>
    <row r="725" spans="1:65" ht="14.25" customHeight="1">
      <c r="A725" s="11"/>
      <c r="B725" s="11"/>
      <c r="C725" s="47"/>
      <c r="D725" s="16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1"/>
      <c r="AY725" s="11"/>
      <c r="AZ725" s="11"/>
      <c r="BA725" s="11"/>
      <c r="BB725" s="11"/>
      <c r="BC725" s="11"/>
      <c r="BD725" s="11"/>
      <c r="BE725" s="11"/>
      <c r="BF725" s="11"/>
      <c r="BG725" s="11"/>
      <c r="BH725" s="11"/>
      <c r="BI725" s="11"/>
      <c r="BJ725" s="11"/>
      <c r="BK725" s="11"/>
      <c r="BL725" s="11"/>
      <c r="BM725" s="11"/>
    </row>
    <row r="726" spans="1:65" ht="14.25" customHeight="1">
      <c r="A726" s="11"/>
      <c r="B726" s="11"/>
      <c r="C726" s="47"/>
      <c r="D726" s="16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  <c r="AP726" s="11"/>
      <c r="AQ726" s="11"/>
      <c r="AR726" s="11"/>
      <c r="AS726" s="11"/>
      <c r="AT726" s="11"/>
      <c r="AU726" s="11"/>
      <c r="AV726" s="11"/>
      <c r="AW726" s="11"/>
      <c r="AX726" s="11"/>
      <c r="AY726" s="11"/>
      <c r="AZ726" s="11"/>
      <c r="BA726" s="11"/>
      <c r="BB726" s="11"/>
      <c r="BC726" s="11"/>
      <c r="BD726" s="11"/>
      <c r="BE726" s="11"/>
      <c r="BF726" s="11"/>
      <c r="BG726" s="11"/>
      <c r="BH726" s="11"/>
      <c r="BI726" s="11"/>
      <c r="BJ726" s="11"/>
      <c r="BK726" s="11"/>
      <c r="BL726" s="11"/>
      <c r="BM726" s="11"/>
    </row>
    <row r="727" spans="1:65" ht="14.25" customHeight="1">
      <c r="A727" s="11"/>
      <c r="B727" s="11"/>
      <c r="C727" s="47"/>
      <c r="D727" s="16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  <c r="AP727" s="11"/>
      <c r="AQ727" s="11"/>
      <c r="AR727" s="11"/>
      <c r="AS727" s="11"/>
      <c r="AT727" s="11"/>
      <c r="AU727" s="11"/>
      <c r="AV727" s="11"/>
      <c r="AW727" s="11"/>
      <c r="AX727" s="11"/>
      <c r="AY727" s="11"/>
      <c r="AZ727" s="11"/>
      <c r="BA727" s="11"/>
      <c r="BB727" s="11"/>
      <c r="BC727" s="11"/>
      <c r="BD727" s="11"/>
      <c r="BE727" s="11"/>
      <c r="BF727" s="11"/>
      <c r="BG727" s="11"/>
      <c r="BH727" s="11"/>
      <c r="BI727" s="11"/>
      <c r="BJ727" s="11"/>
      <c r="BK727" s="11"/>
      <c r="BL727" s="11"/>
      <c r="BM727" s="11"/>
    </row>
    <row r="728" spans="1:65" ht="14.25" customHeight="1">
      <c r="A728" s="11"/>
      <c r="B728" s="11"/>
      <c r="C728" s="47"/>
      <c r="D728" s="16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  <c r="AP728" s="11"/>
      <c r="AQ728" s="11"/>
      <c r="AR728" s="11"/>
      <c r="AS728" s="11"/>
      <c r="AT728" s="11"/>
      <c r="AU728" s="11"/>
      <c r="AV728" s="11"/>
      <c r="AW728" s="11"/>
      <c r="AX728" s="11"/>
      <c r="AY728" s="11"/>
      <c r="AZ728" s="11"/>
      <c r="BA728" s="11"/>
      <c r="BB728" s="11"/>
      <c r="BC728" s="11"/>
      <c r="BD728" s="11"/>
      <c r="BE728" s="11"/>
      <c r="BF728" s="11"/>
      <c r="BG728" s="11"/>
      <c r="BH728" s="11"/>
      <c r="BI728" s="11"/>
      <c r="BJ728" s="11"/>
      <c r="BK728" s="11"/>
      <c r="BL728" s="11"/>
      <c r="BM728" s="11"/>
    </row>
    <row r="729" spans="1:65" ht="14.25" customHeight="1">
      <c r="A729" s="11"/>
      <c r="B729" s="11"/>
      <c r="C729" s="47"/>
      <c r="D729" s="16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  <c r="AP729" s="11"/>
      <c r="AQ729" s="11"/>
      <c r="AR729" s="11"/>
      <c r="AS729" s="11"/>
      <c r="AT729" s="11"/>
      <c r="AU729" s="11"/>
      <c r="AV729" s="11"/>
      <c r="AW729" s="11"/>
      <c r="AX729" s="11"/>
      <c r="AY729" s="11"/>
      <c r="AZ729" s="11"/>
      <c r="BA729" s="11"/>
      <c r="BB729" s="11"/>
      <c r="BC729" s="11"/>
      <c r="BD729" s="11"/>
      <c r="BE729" s="11"/>
      <c r="BF729" s="11"/>
      <c r="BG729" s="11"/>
      <c r="BH729" s="11"/>
      <c r="BI729" s="11"/>
      <c r="BJ729" s="11"/>
      <c r="BK729" s="11"/>
      <c r="BL729" s="11"/>
      <c r="BM729" s="11"/>
    </row>
    <row r="730" spans="1:65" ht="14.25" customHeight="1">
      <c r="A730" s="11"/>
      <c r="B730" s="11"/>
      <c r="C730" s="47"/>
      <c r="D730" s="16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  <c r="AV730" s="11"/>
      <c r="AW730" s="11"/>
      <c r="AX730" s="11"/>
      <c r="AY730" s="11"/>
      <c r="AZ730" s="11"/>
      <c r="BA730" s="11"/>
      <c r="BB730" s="11"/>
      <c r="BC730" s="11"/>
      <c r="BD730" s="11"/>
      <c r="BE730" s="11"/>
      <c r="BF730" s="11"/>
      <c r="BG730" s="11"/>
      <c r="BH730" s="11"/>
      <c r="BI730" s="11"/>
      <c r="BJ730" s="11"/>
      <c r="BK730" s="11"/>
      <c r="BL730" s="11"/>
      <c r="BM730" s="11"/>
    </row>
    <row r="731" spans="1:65" ht="14.25" customHeight="1">
      <c r="A731" s="11"/>
      <c r="B731" s="11"/>
      <c r="C731" s="47"/>
      <c r="D731" s="16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  <c r="AV731" s="11"/>
      <c r="AW731" s="11"/>
      <c r="AX731" s="11"/>
      <c r="AY731" s="11"/>
      <c r="AZ731" s="11"/>
      <c r="BA731" s="11"/>
      <c r="BB731" s="11"/>
      <c r="BC731" s="11"/>
      <c r="BD731" s="11"/>
      <c r="BE731" s="11"/>
      <c r="BF731" s="11"/>
      <c r="BG731" s="11"/>
      <c r="BH731" s="11"/>
      <c r="BI731" s="11"/>
      <c r="BJ731" s="11"/>
      <c r="BK731" s="11"/>
      <c r="BL731" s="11"/>
      <c r="BM731" s="11"/>
    </row>
    <row r="732" spans="1:65" ht="14.25" customHeight="1">
      <c r="A732" s="11"/>
      <c r="B732" s="11"/>
      <c r="C732" s="47"/>
      <c r="D732" s="16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11"/>
      <c r="AW732" s="11"/>
      <c r="AX732" s="11"/>
      <c r="AY732" s="11"/>
      <c r="AZ732" s="11"/>
      <c r="BA732" s="11"/>
      <c r="BB732" s="11"/>
      <c r="BC732" s="11"/>
      <c r="BD732" s="11"/>
      <c r="BE732" s="11"/>
      <c r="BF732" s="11"/>
      <c r="BG732" s="11"/>
      <c r="BH732" s="11"/>
      <c r="BI732" s="11"/>
      <c r="BJ732" s="11"/>
      <c r="BK732" s="11"/>
      <c r="BL732" s="11"/>
      <c r="BM732" s="11"/>
    </row>
    <row r="733" spans="1:65" ht="14.25" customHeight="1">
      <c r="A733" s="11"/>
      <c r="B733" s="11"/>
      <c r="C733" s="47"/>
      <c r="D733" s="16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1"/>
      <c r="AY733" s="11"/>
      <c r="AZ733" s="11"/>
      <c r="BA733" s="11"/>
      <c r="BB733" s="11"/>
      <c r="BC733" s="11"/>
      <c r="BD733" s="11"/>
      <c r="BE733" s="11"/>
      <c r="BF733" s="11"/>
      <c r="BG733" s="11"/>
      <c r="BH733" s="11"/>
      <c r="BI733" s="11"/>
      <c r="BJ733" s="11"/>
      <c r="BK733" s="11"/>
      <c r="BL733" s="11"/>
      <c r="BM733" s="11"/>
    </row>
    <row r="734" spans="1:65" ht="14.25" customHeight="1">
      <c r="A734" s="11"/>
      <c r="B734" s="11"/>
      <c r="C734" s="47"/>
      <c r="D734" s="16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1"/>
      <c r="AY734" s="11"/>
      <c r="AZ734" s="11"/>
      <c r="BA734" s="11"/>
      <c r="BB734" s="11"/>
      <c r="BC734" s="11"/>
      <c r="BD734" s="11"/>
      <c r="BE734" s="11"/>
      <c r="BF734" s="11"/>
      <c r="BG734" s="11"/>
      <c r="BH734" s="11"/>
      <c r="BI734" s="11"/>
      <c r="BJ734" s="11"/>
      <c r="BK734" s="11"/>
      <c r="BL734" s="11"/>
      <c r="BM734" s="11"/>
    </row>
    <row r="735" spans="1:65" ht="14.25" customHeight="1">
      <c r="A735" s="11"/>
      <c r="B735" s="11"/>
      <c r="C735" s="47"/>
      <c r="D735" s="16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1"/>
      <c r="AY735" s="11"/>
      <c r="AZ735" s="11"/>
      <c r="BA735" s="11"/>
      <c r="BB735" s="11"/>
      <c r="BC735" s="11"/>
      <c r="BD735" s="11"/>
      <c r="BE735" s="11"/>
      <c r="BF735" s="11"/>
      <c r="BG735" s="11"/>
      <c r="BH735" s="11"/>
      <c r="BI735" s="11"/>
      <c r="BJ735" s="11"/>
      <c r="BK735" s="11"/>
      <c r="BL735" s="11"/>
      <c r="BM735" s="11"/>
    </row>
    <row r="736" spans="1:65" ht="14.25" customHeight="1">
      <c r="A736" s="11"/>
      <c r="B736" s="11"/>
      <c r="C736" s="47"/>
      <c r="D736" s="16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1"/>
      <c r="AY736" s="11"/>
      <c r="AZ736" s="11"/>
      <c r="BA736" s="11"/>
      <c r="BB736" s="11"/>
      <c r="BC736" s="11"/>
      <c r="BD736" s="11"/>
      <c r="BE736" s="11"/>
      <c r="BF736" s="11"/>
      <c r="BG736" s="11"/>
      <c r="BH736" s="11"/>
      <c r="BI736" s="11"/>
      <c r="BJ736" s="11"/>
      <c r="BK736" s="11"/>
      <c r="BL736" s="11"/>
      <c r="BM736" s="11"/>
    </row>
    <row r="737" spans="1:65" ht="14.25" customHeight="1">
      <c r="A737" s="11"/>
      <c r="B737" s="11"/>
      <c r="C737" s="47"/>
      <c r="D737" s="16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1"/>
      <c r="AY737" s="11"/>
      <c r="AZ737" s="11"/>
      <c r="BA737" s="11"/>
      <c r="BB737" s="11"/>
      <c r="BC737" s="11"/>
      <c r="BD737" s="11"/>
      <c r="BE737" s="11"/>
      <c r="BF737" s="11"/>
      <c r="BG737" s="11"/>
      <c r="BH737" s="11"/>
      <c r="BI737" s="11"/>
      <c r="BJ737" s="11"/>
      <c r="BK737" s="11"/>
      <c r="BL737" s="11"/>
      <c r="BM737" s="11"/>
    </row>
    <row r="738" spans="1:65" ht="14.25" customHeight="1">
      <c r="A738" s="11"/>
      <c r="B738" s="11"/>
      <c r="C738" s="47"/>
      <c r="D738" s="16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  <c r="AP738" s="11"/>
      <c r="AQ738" s="11"/>
      <c r="AR738" s="11"/>
      <c r="AS738" s="11"/>
      <c r="AT738" s="11"/>
      <c r="AU738" s="11"/>
      <c r="AV738" s="11"/>
      <c r="AW738" s="11"/>
      <c r="AX738" s="11"/>
      <c r="AY738" s="11"/>
      <c r="AZ738" s="11"/>
      <c r="BA738" s="11"/>
      <c r="BB738" s="11"/>
      <c r="BC738" s="11"/>
      <c r="BD738" s="11"/>
      <c r="BE738" s="11"/>
      <c r="BF738" s="11"/>
      <c r="BG738" s="11"/>
      <c r="BH738" s="11"/>
      <c r="BI738" s="11"/>
      <c r="BJ738" s="11"/>
      <c r="BK738" s="11"/>
      <c r="BL738" s="11"/>
      <c r="BM738" s="11"/>
    </row>
    <row r="739" spans="1:65" ht="14.25" customHeight="1">
      <c r="A739" s="11"/>
      <c r="B739" s="11"/>
      <c r="C739" s="47"/>
      <c r="D739" s="16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1"/>
      <c r="AY739" s="11"/>
      <c r="AZ739" s="11"/>
      <c r="BA739" s="11"/>
      <c r="BB739" s="11"/>
      <c r="BC739" s="11"/>
      <c r="BD739" s="11"/>
      <c r="BE739" s="11"/>
      <c r="BF739" s="11"/>
      <c r="BG739" s="11"/>
      <c r="BH739" s="11"/>
      <c r="BI739" s="11"/>
      <c r="BJ739" s="11"/>
      <c r="BK739" s="11"/>
      <c r="BL739" s="11"/>
      <c r="BM739" s="11"/>
    </row>
    <row r="740" spans="1:65" ht="14.25" customHeight="1">
      <c r="A740" s="11"/>
      <c r="B740" s="11"/>
      <c r="C740" s="47"/>
      <c r="D740" s="16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1"/>
      <c r="AY740" s="11"/>
      <c r="AZ740" s="11"/>
      <c r="BA740" s="11"/>
      <c r="BB740" s="11"/>
      <c r="BC740" s="11"/>
      <c r="BD740" s="11"/>
      <c r="BE740" s="11"/>
      <c r="BF740" s="11"/>
      <c r="BG740" s="11"/>
      <c r="BH740" s="11"/>
      <c r="BI740" s="11"/>
      <c r="BJ740" s="11"/>
      <c r="BK740" s="11"/>
      <c r="BL740" s="11"/>
      <c r="BM740" s="11"/>
    </row>
    <row r="741" spans="1:65" ht="14.25" customHeight="1">
      <c r="A741" s="11"/>
      <c r="B741" s="11"/>
      <c r="C741" s="47"/>
      <c r="D741" s="16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1"/>
      <c r="AY741" s="11"/>
      <c r="AZ741" s="11"/>
      <c r="BA741" s="11"/>
      <c r="BB741" s="11"/>
      <c r="BC741" s="11"/>
      <c r="BD741" s="11"/>
      <c r="BE741" s="11"/>
      <c r="BF741" s="11"/>
      <c r="BG741" s="11"/>
      <c r="BH741" s="11"/>
      <c r="BI741" s="11"/>
      <c r="BJ741" s="11"/>
      <c r="BK741" s="11"/>
      <c r="BL741" s="11"/>
      <c r="BM741" s="11"/>
    </row>
    <row r="742" spans="1:65" ht="14.25" customHeight="1">
      <c r="A742" s="11"/>
      <c r="B742" s="11"/>
      <c r="C742" s="47"/>
      <c r="D742" s="16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1"/>
      <c r="AY742" s="11"/>
      <c r="AZ742" s="11"/>
      <c r="BA742" s="11"/>
      <c r="BB742" s="11"/>
      <c r="BC742" s="11"/>
      <c r="BD742" s="11"/>
      <c r="BE742" s="11"/>
      <c r="BF742" s="11"/>
      <c r="BG742" s="11"/>
      <c r="BH742" s="11"/>
      <c r="BI742" s="11"/>
      <c r="BJ742" s="11"/>
      <c r="BK742" s="11"/>
      <c r="BL742" s="11"/>
      <c r="BM742" s="11"/>
    </row>
    <row r="743" spans="1:65" ht="14.25" customHeight="1">
      <c r="A743" s="11"/>
      <c r="B743" s="11"/>
      <c r="C743" s="47"/>
      <c r="D743" s="16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1"/>
      <c r="AY743" s="11"/>
      <c r="AZ743" s="11"/>
      <c r="BA743" s="11"/>
      <c r="BB743" s="11"/>
      <c r="BC743" s="11"/>
      <c r="BD743" s="11"/>
      <c r="BE743" s="11"/>
      <c r="BF743" s="11"/>
      <c r="BG743" s="11"/>
      <c r="BH743" s="11"/>
      <c r="BI743" s="11"/>
      <c r="BJ743" s="11"/>
      <c r="BK743" s="11"/>
      <c r="BL743" s="11"/>
      <c r="BM743" s="11"/>
    </row>
    <row r="744" spans="1:65" ht="14.25" customHeight="1">
      <c r="A744" s="11"/>
      <c r="B744" s="11"/>
      <c r="C744" s="47"/>
      <c r="D744" s="16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11"/>
      <c r="AW744" s="11"/>
      <c r="AX744" s="11"/>
      <c r="AY744" s="11"/>
      <c r="AZ744" s="11"/>
      <c r="BA744" s="11"/>
      <c r="BB744" s="11"/>
      <c r="BC744" s="11"/>
      <c r="BD744" s="11"/>
      <c r="BE744" s="11"/>
      <c r="BF744" s="11"/>
      <c r="BG744" s="11"/>
      <c r="BH744" s="11"/>
      <c r="BI744" s="11"/>
      <c r="BJ744" s="11"/>
      <c r="BK744" s="11"/>
      <c r="BL744" s="11"/>
      <c r="BM744" s="11"/>
    </row>
    <row r="745" spans="1:65" ht="14.25" customHeight="1">
      <c r="A745" s="11"/>
      <c r="B745" s="11"/>
      <c r="C745" s="47"/>
      <c r="D745" s="16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  <c r="AV745" s="11"/>
      <c r="AW745" s="11"/>
      <c r="AX745" s="11"/>
      <c r="AY745" s="11"/>
      <c r="AZ745" s="11"/>
      <c r="BA745" s="11"/>
      <c r="BB745" s="11"/>
      <c r="BC745" s="11"/>
      <c r="BD745" s="11"/>
      <c r="BE745" s="11"/>
      <c r="BF745" s="11"/>
      <c r="BG745" s="11"/>
      <c r="BH745" s="11"/>
      <c r="BI745" s="11"/>
      <c r="BJ745" s="11"/>
      <c r="BK745" s="11"/>
      <c r="BL745" s="11"/>
      <c r="BM745" s="11"/>
    </row>
    <row r="746" spans="1:65" ht="14.25" customHeight="1">
      <c r="A746" s="11"/>
      <c r="B746" s="11"/>
      <c r="C746" s="47"/>
      <c r="D746" s="16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  <c r="AP746" s="11"/>
      <c r="AQ746" s="11"/>
      <c r="AR746" s="11"/>
      <c r="AS746" s="11"/>
      <c r="AT746" s="11"/>
      <c r="AU746" s="11"/>
      <c r="AV746" s="11"/>
      <c r="AW746" s="11"/>
      <c r="AX746" s="11"/>
      <c r="AY746" s="11"/>
      <c r="AZ746" s="11"/>
      <c r="BA746" s="11"/>
      <c r="BB746" s="11"/>
      <c r="BC746" s="11"/>
      <c r="BD746" s="11"/>
      <c r="BE746" s="11"/>
      <c r="BF746" s="11"/>
      <c r="BG746" s="11"/>
      <c r="BH746" s="11"/>
      <c r="BI746" s="11"/>
      <c r="BJ746" s="11"/>
      <c r="BK746" s="11"/>
      <c r="BL746" s="11"/>
      <c r="BM746" s="11"/>
    </row>
    <row r="747" spans="1:65" ht="14.25" customHeight="1">
      <c r="A747" s="11"/>
      <c r="B747" s="11"/>
      <c r="C747" s="47"/>
      <c r="D747" s="16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  <c r="AP747" s="11"/>
      <c r="AQ747" s="11"/>
      <c r="AR747" s="11"/>
      <c r="AS747" s="11"/>
      <c r="AT747" s="11"/>
      <c r="AU747" s="11"/>
      <c r="AV747" s="11"/>
      <c r="AW747" s="11"/>
      <c r="AX747" s="11"/>
      <c r="AY747" s="11"/>
      <c r="AZ747" s="11"/>
      <c r="BA747" s="11"/>
      <c r="BB747" s="11"/>
      <c r="BC747" s="11"/>
      <c r="BD747" s="11"/>
      <c r="BE747" s="11"/>
      <c r="BF747" s="11"/>
      <c r="BG747" s="11"/>
      <c r="BH747" s="11"/>
      <c r="BI747" s="11"/>
      <c r="BJ747" s="11"/>
      <c r="BK747" s="11"/>
      <c r="BL747" s="11"/>
      <c r="BM747" s="11"/>
    </row>
    <row r="748" spans="1:65" ht="14.25" customHeight="1">
      <c r="A748" s="11"/>
      <c r="B748" s="11"/>
      <c r="C748" s="47"/>
      <c r="D748" s="16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1"/>
      <c r="AY748" s="11"/>
      <c r="AZ748" s="11"/>
      <c r="BA748" s="11"/>
      <c r="BB748" s="11"/>
      <c r="BC748" s="11"/>
      <c r="BD748" s="11"/>
      <c r="BE748" s="11"/>
      <c r="BF748" s="11"/>
      <c r="BG748" s="11"/>
      <c r="BH748" s="11"/>
      <c r="BI748" s="11"/>
      <c r="BJ748" s="11"/>
      <c r="BK748" s="11"/>
      <c r="BL748" s="11"/>
      <c r="BM748" s="11"/>
    </row>
    <row r="749" spans="1:65" ht="14.25" customHeight="1">
      <c r="A749" s="11"/>
      <c r="B749" s="11"/>
      <c r="C749" s="47"/>
      <c r="D749" s="16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  <c r="AP749" s="11"/>
      <c r="AQ749" s="11"/>
      <c r="AR749" s="11"/>
      <c r="AS749" s="11"/>
      <c r="AT749" s="11"/>
      <c r="AU749" s="11"/>
      <c r="AV749" s="11"/>
      <c r="AW749" s="11"/>
      <c r="AX749" s="11"/>
      <c r="AY749" s="11"/>
      <c r="AZ749" s="11"/>
      <c r="BA749" s="11"/>
      <c r="BB749" s="11"/>
      <c r="BC749" s="11"/>
      <c r="BD749" s="11"/>
      <c r="BE749" s="11"/>
      <c r="BF749" s="11"/>
      <c r="BG749" s="11"/>
      <c r="BH749" s="11"/>
      <c r="BI749" s="11"/>
      <c r="BJ749" s="11"/>
      <c r="BK749" s="11"/>
      <c r="BL749" s="11"/>
      <c r="BM749" s="11"/>
    </row>
    <row r="750" spans="1:65" ht="14.25" customHeight="1">
      <c r="A750" s="11"/>
      <c r="B750" s="11"/>
      <c r="C750" s="47"/>
      <c r="D750" s="16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  <c r="AP750" s="11"/>
      <c r="AQ750" s="11"/>
      <c r="AR750" s="11"/>
      <c r="AS750" s="11"/>
      <c r="AT750" s="11"/>
      <c r="AU750" s="11"/>
      <c r="AV750" s="11"/>
      <c r="AW750" s="11"/>
      <c r="AX750" s="11"/>
      <c r="AY750" s="11"/>
      <c r="AZ750" s="11"/>
      <c r="BA750" s="11"/>
      <c r="BB750" s="11"/>
      <c r="BC750" s="11"/>
      <c r="BD750" s="11"/>
      <c r="BE750" s="11"/>
      <c r="BF750" s="11"/>
      <c r="BG750" s="11"/>
      <c r="BH750" s="11"/>
      <c r="BI750" s="11"/>
      <c r="BJ750" s="11"/>
      <c r="BK750" s="11"/>
      <c r="BL750" s="11"/>
      <c r="BM750" s="11"/>
    </row>
    <row r="751" spans="1:65" ht="14.25" customHeight="1">
      <c r="A751" s="11"/>
      <c r="B751" s="11"/>
      <c r="C751" s="47"/>
      <c r="D751" s="16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11"/>
      <c r="AV751" s="11"/>
      <c r="AW751" s="11"/>
      <c r="AX751" s="11"/>
      <c r="AY751" s="11"/>
      <c r="AZ751" s="11"/>
      <c r="BA751" s="11"/>
      <c r="BB751" s="11"/>
      <c r="BC751" s="11"/>
      <c r="BD751" s="11"/>
      <c r="BE751" s="11"/>
      <c r="BF751" s="11"/>
      <c r="BG751" s="11"/>
      <c r="BH751" s="11"/>
      <c r="BI751" s="11"/>
      <c r="BJ751" s="11"/>
      <c r="BK751" s="11"/>
      <c r="BL751" s="11"/>
      <c r="BM751" s="11"/>
    </row>
    <row r="752" spans="1:65" ht="14.25" customHeight="1">
      <c r="A752" s="11"/>
      <c r="B752" s="11"/>
      <c r="C752" s="47"/>
      <c r="D752" s="16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1"/>
      <c r="AY752" s="11"/>
      <c r="AZ752" s="11"/>
      <c r="BA752" s="11"/>
      <c r="BB752" s="11"/>
      <c r="BC752" s="11"/>
      <c r="BD752" s="11"/>
      <c r="BE752" s="11"/>
      <c r="BF752" s="11"/>
      <c r="BG752" s="11"/>
      <c r="BH752" s="11"/>
      <c r="BI752" s="11"/>
      <c r="BJ752" s="11"/>
      <c r="BK752" s="11"/>
      <c r="BL752" s="11"/>
      <c r="BM752" s="11"/>
    </row>
    <row r="753" spans="1:65" ht="14.25" customHeight="1">
      <c r="A753" s="11"/>
      <c r="B753" s="11"/>
      <c r="C753" s="47"/>
      <c r="D753" s="16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1"/>
      <c r="AY753" s="11"/>
      <c r="AZ753" s="11"/>
      <c r="BA753" s="11"/>
      <c r="BB753" s="11"/>
      <c r="BC753" s="11"/>
      <c r="BD753" s="11"/>
      <c r="BE753" s="11"/>
      <c r="BF753" s="11"/>
      <c r="BG753" s="11"/>
      <c r="BH753" s="11"/>
      <c r="BI753" s="11"/>
      <c r="BJ753" s="11"/>
      <c r="BK753" s="11"/>
      <c r="BL753" s="11"/>
      <c r="BM753" s="11"/>
    </row>
    <row r="754" spans="1:65" ht="14.25" customHeight="1">
      <c r="A754" s="11"/>
      <c r="B754" s="11"/>
      <c r="C754" s="47"/>
      <c r="D754" s="16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1"/>
      <c r="AY754" s="11"/>
      <c r="AZ754" s="11"/>
      <c r="BA754" s="11"/>
      <c r="BB754" s="11"/>
      <c r="BC754" s="11"/>
      <c r="BD754" s="11"/>
      <c r="BE754" s="11"/>
      <c r="BF754" s="11"/>
      <c r="BG754" s="11"/>
      <c r="BH754" s="11"/>
      <c r="BI754" s="11"/>
      <c r="BJ754" s="11"/>
      <c r="BK754" s="11"/>
      <c r="BL754" s="11"/>
      <c r="BM754" s="11"/>
    </row>
    <row r="755" spans="1:65" ht="14.25" customHeight="1">
      <c r="A755" s="11"/>
      <c r="B755" s="11"/>
      <c r="C755" s="47"/>
      <c r="D755" s="16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1"/>
      <c r="AY755" s="11"/>
      <c r="AZ755" s="11"/>
      <c r="BA755" s="11"/>
      <c r="BB755" s="11"/>
      <c r="BC755" s="11"/>
      <c r="BD755" s="11"/>
      <c r="BE755" s="11"/>
      <c r="BF755" s="11"/>
      <c r="BG755" s="11"/>
      <c r="BH755" s="11"/>
      <c r="BI755" s="11"/>
      <c r="BJ755" s="11"/>
      <c r="BK755" s="11"/>
      <c r="BL755" s="11"/>
      <c r="BM755" s="11"/>
    </row>
    <row r="756" spans="1:65" ht="14.25" customHeight="1">
      <c r="A756" s="11"/>
      <c r="B756" s="11"/>
      <c r="C756" s="47"/>
      <c r="D756" s="16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1"/>
      <c r="AV756" s="11"/>
      <c r="AW756" s="11"/>
      <c r="AX756" s="11"/>
      <c r="AY756" s="11"/>
      <c r="AZ756" s="11"/>
      <c r="BA756" s="11"/>
      <c r="BB756" s="11"/>
      <c r="BC756" s="11"/>
      <c r="BD756" s="11"/>
      <c r="BE756" s="11"/>
      <c r="BF756" s="11"/>
      <c r="BG756" s="11"/>
      <c r="BH756" s="11"/>
      <c r="BI756" s="11"/>
      <c r="BJ756" s="11"/>
      <c r="BK756" s="11"/>
      <c r="BL756" s="11"/>
      <c r="BM756" s="11"/>
    </row>
    <row r="757" spans="1:65" ht="14.25" customHeight="1">
      <c r="A757" s="11"/>
      <c r="B757" s="11"/>
      <c r="C757" s="47"/>
      <c r="D757" s="16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  <c r="AP757" s="11"/>
      <c r="AQ757" s="11"/>
      <c r="AR757" s="11"/>
      <c r="AS757" s="11"/>
      <c r="AT757" s="11"/>
      <c r="AU757" s="11"/>
      <c r="AV757" s="11"/>
      <c r="AW757" s="11"/>
      <c r="AX757" s="11"/>
      <c r="AY757" s="11"/>
      <c r="AZ757" s="11"/>
      <c r="BA757" s="11"/>
      <c r="BB757" s="11"/>
      <c r="BC757" s="11"/>
      <c r="BD757" s="11"/>
      <c r="BE757" s="11"/>
      <c r="BF757" s="11"/>
      <c r="BG757" s="11"/>
      <c r="BH757" s="11"/>
      <c r="BI757" s="11"/>
      <c r="BJ757" s="11"/>
      <c r="BK757" s="11"/>
      <c r="BL757" s="11"/>
      <c r="BM757" s="11"/>
    </row>
    <row r="758" spans="1:65" ht="14.25" customHeight="1">
      <c r="A758" s="11"/>
      <c r="B758" s="11"/>
      <c r="C758" s="47"/>
      <c r="D758" s="16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  <c r="AP758" s="11"/>
      <c r="AQ758" s="11"/>
      <c r="AR758" s="11"/>
      <c r="AS758" s="11"/>
      <c r="AT758" s="11"/>
      <c r="AU758" s="11"/>
      <c r="AV758" s="11"/>
      <c r="AW758" s="11"/>
      <c r="AX758" s="11"/>
      <c r="AY758" s="11"/>
      <c r="AZ758" s="11"/>
      <c r="BA758" s="11"/>
      <c r="BB758" s="11"/>
      <c r="BC758" s="11"/>
      <c r="BD758" s="11"/>
      <c r="BE758" s="11"/>
      <c r="BF758" s="11"/>
      <c r="BG758" s="11"/>
      <c r="BH758" s="11"/>
      <c r="BI758" s="11"/>
      <c r="BJ758" s="11"/>
      <c r="BK758" s="11"/>
      <c r="BL758" s="11"/>
      <c r="BM758" s="11"/>
    </row>
    <row r="759" spans="1:65" ht="14.25" customHeight="1">
      <c r="A759" s="11"/>
      <c r="B759" s="11"/>
      <c r="C759" s="47"/>
      <c r="D759" s="16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1"/>
      <c r="AY759" s="11"/>
      <c r="AZ759" s="11"/>
      <c r="BA759" s="11"/>
      <c r="BB759" s="11"/>
      <c r="BC759" s="11"/>
      <c r="BD759" s="11"/>
      <c r="BE759" s="11"/>
      <c r="BF759" s="11"/>
      <c r="BG759" s="11"/>
      <c r="BH759" s="11"/>
      <c r="BI759" s="11"/>
      <c r="BJ759" s="11"/>
      <c r="BK759" s="11"/>
      <c r="BL759" s="11"/>
      <c r="BM759" s="11"/>
    </row>
    <row r="760" spans="1:65" ht="14.25" customHeight="1">
      <c r="A760" s="11"/>
      <c r="B760" s="11"/>
      <c r="C760" s="47"/>
      <c r="D760" s="16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1"/>
      <c r="AY760" s="11"/>
      <c r="AZ760" s="11"/>
      <c r="BA760" s="11"/>
      <c r="BB760" s="11"/>
      <c r="BC760" s="11"/>
      <c r="BD760" s="11"/>
      <c r="BE760" s="11"/>
      <c r="BF760" s="11"/>
      <c r="BG760" s="11"/>
      <c r="BH760" s="11"/>
      <c r="BI760" s="11"/>
      <c r="BJ760" s="11"/>
      <c r="BK760" s="11"/>
      <c r="BL760" s="11"/>
      <c r="BM760" s="11"/>
    </row>
    <row r="761" spans="1:65" ht="14.25" customHeight="1">
      <c r="A761" s="11"/>
      <c r="B761" s="11"/>
      <c r="C761" s="47"/>
      <c r="D761" s="16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1"/>
      <c r="AY761" s="11"/>
      <c r="AZ761" s="11"/>
      <c r="BA761" s="11"/>
      <c r="BB761" s="11"/>
      <c r="BC761" s="11"/>
      <c r="BD761" s="11"/>
      <c r="BE761" s="11"/>
      <c r="BF761" s="11"/>
      <c r="BG761" s="11"/>
      <c r="BH761" s="11"/>
      <c r="BI761" s="11"/>
      <c r="BJ761" s="11"/>
      <c r="BK761" s="11"/>
      <c r="BL761" s="11"/>
      <c r="BM761" s="11"/>
    </row>
    <row r="762" spans="1:65" ht="14.25" customHeight="1">
      <c r="A762" s="11"/>
      <c r="B762" s="11"/>
      <c r="C762" s="47"/>
      <c r="D762" s="16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1"/>
      <c r="AY762" s="11"/>
      <c r="AZ762" s="11"/>
      <c r="BA762" s="11"/>
      <c r="BB762" s="11"/>
      <c r="BC762" s="11"/>
      <c r="BD762" s="11"/>
      <c r="BE762" s="11"/>
      <c r="BF762" s="11"/>
      <c r="BG762" s="11"/>
      <c r="BH762" s="11"/>
      <c r="BI762" s="11"/>
      <c r="BJ762" s="11"/>
      <c r="BK762" s="11"/>
      <c r="BL762" s="11"/>
      <c r="BM762" s="11"/>
    </row>
    <row r="763" spans="1:65" ht="14.25" customHeight="1">
      <c r="A763" s="11"/>
      <c r="B763" s="11"/>
      <c r="C763" s="47"/>
      <c r="D763" s="16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  <c r="AP763" s="11"/>
      <c r="AQ763" s="11"/>
      <c r="AR763" s="11"/>
      <c r="AS763" s="11"/>
      <c r="AT763" s="11"/>
      <c r="AU763" s="11"/>
      <c r="AV763" s="11"/>
      <c r="AW763" s="11"/>
      <c r="AX763" s="11"/>
      <c r="AY763" s="11"/>
      <c r="AZ763" s="11"/>
      <c r="BA763" s="11"/>
      <c r="BB763" s="11"/>
      <c r="BC763" s="11"/>
      <c r="BD763" s="11"/>
      <c r="BE763" s="11"/>
      <c r="BF763" s="11"/>
      <c r="BG763" s="11"/>
      <c r="BH763" s="11"/>
      <c r="BI763" s="11"/>
      <c r="BJ763" s="11"/>
      <c r="BK763" s="11"/>
      <c r="BL763" s="11"/>
      <c r="BM763" s="11"/>
    </row>
    <row r="764" spans="1:65" ht="14.25" customHeight="1">
      <c r="A764" s="11"/>
      <c r="B764" s="11"/>
      <c r="C764" s="47"/>
      <c r="D764" s="16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  <c r="AP764" s="11"/>
      <c r="AQ764" s="11"/>
      <c r="AR764" s="11"/>
      <c r="AS764" s="11"/>
      <c r="AT764" s="11"/>
      <c r="AU764" s="11"/>
      <c r="AV764" s="11"/>
      <c r="AW764" s="11"/>
      <c r="AX764" s="11"/>
      <c r="AY764" s="11"/>
      <c r="AZ764" s="11"/>
      <c r="BA764" s="11"/>
      <c r="BB764" s="11"/>
      <c r="BC764" s="11"/>
      <c r="BD764" s="11"/>
      <c r="BE764" s="11"/>
      <c r="BF764" s="11"/>
      <c r="BG764" s="11"/>
      <c r="BH764" s="11"/>
      <c r="BI764" s="11"/>
      <c r="BJ764" s="11"/>
      <c r="BK764" s="11"/>
      <c r="BL764" s="11"/>
      <c r="BM764" s="11"/>
    </row>
    <row r="765" spans="1:65" ht="14.25" customHeight="1">
      <c r="A765" s="11"/>
      <c r="B765" s="11"/>
      <c r="C765" s="47"/>
      <c r="D765" s="16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1"/>
      <c r="AY765" s="11"/>
      <c r="AZ765" s="11"/>
      <c r="BA765" s="11"/>
      <c r="BB765" s="11"/>
      <c r="BC765" s="11"/>
      <c r="BD765" s="11"/>
      <c r="BE765" s="11"/>
      <c r="BF765" s="11"/>
      <c r="BG765" s="11"/>
      <c r="BH765" s="11"/>
      <c r="BI765" s="11"/>
      <c r="BJ765" s="11"/>
      <c r="BK765" s="11"/>
      <c r="BL765" s="11"/>
      <c r="BM765" s="11"/>
    </row>
    <row r="766" spans="1:65" ht="14.25" customHeight="1">
      <c r="A766" s="11"/>
      <c r="B766" s="11"/>
      <c r="C766" s="47"/>
      <c r="D766" s="16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1"/>
      <c r="AY766" s="11"/>
      <c r="AZ766" s="11"/>
      <c r="BA766" s="11"/>
      <c r="BB766" s="11"/>
      <c r="BC766" s="11"/>
      <c r="BD766" s="11"/>
      <c r="BE766" s="11"/>
      <c r="BF766" s="11"/>
      <c r="BG766" s="11"/>
      <c r="BH766" s="11"/>
      <c r="BI766" s="11"/>
      <c r="BJ766" s="11"/>
      <c r="BK766" s="11"/>
      <c r="BL766" s="11"/>
      <c r="BM766" s="11"/>
    </row>
    <row r="767" spans="1:65" ht="14.25" customHeight="1">
      <c r="A767" s="11"/>
      <c r="B767" s="11"/>
      <c r="C767" s="47"/>
      <c r="D767" s="16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1"/>
      <c r="AY767" s="11"/>
      <c r="AZ767" s="11"/>
      <c r="BA767" s="11"/>
      <c r="BB767" s="11"/>
      <c r="BC767" s="11"/>
      <c r="BD767" s="11"/>
      <c r="BE767" s="11"/>
      <c r="BF767" s="11"/>
      <c r="BG767" s="11"/>
      <c r="BH767" s="11"/>
      <c r="BI767" s="11"/>
      <c r="BJ767" s="11"/>
      <c r="BK767" s="11"/>
      <c r="BL767" s="11"/>
      <c r="BM767" s="11"/>
    </row>
    <row r="768" spans="1:65" ht="14.25" customHeight="1">
      <c r="A768" s="11"/>
      <c r="B768" s="11"/>
      <c r="C768" s="47"/>
      <c r="D768" s="16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1"/>
      <c r="AY768" s="11"/>
      <c r="AZ768" s="11"/>
      <c r="BA768" s="11"/>
      <c r="BB768" s="11"/>
      <c r="BC768" s="11"/>
      <c r="BD768" s="11"/>
      <c r="BE768" s="11"/>
      <c r="BF768" s="11"/>
      <c r="BG768" s="11"/>
      <c r="BH768" s="11"/>
      <c r="BI768" s="11"/>
      <c r="BJ768" s="11"/>
      <c r="BK768" s="11"/>
      <c r="BL768" s="11"/>
      <c r="BM768" s="11"/>
    </row>
    <row r="769" spans="1:65" ht="14.25" customHeight="1">
      <c r="A769" s="11"/>
      <c r="B769" s="11"/>
      <c r="C769" s="47"/>
      <c r="D769" s="16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  <c r="AP769" s="11"/>
      <c r="AQ769" s="11"/>
      <c r="AR769" s="11"/>
      <c r="AS769" s="11"/>
      <c r="AT769" s="11"/>
      <c r="AU769" s="11"/>
      <c r="AV769" s="11"/>
      <c r="AW769" s="11"/>
      <c r="AX769" s="11"/>
      <c r="AY769" s="11"/>
      <c r="AZ769" s="11"/>
      <c r="BA769" s="11"/>
      <c r="BB769" s="11"/>
      <c r="BC769" s="11"/>
      <c r="BD769" s="11"/>
      <c r="BE769" s="11"/>
      <c r="BF769" s="11"/>
      <c r="BG769" s="11"/>
      <c r="BH769" s="11"/>
      <c r="BI769" s="11"/>
      <c r="BJ769" s="11"/>
      <c r="BK769" s="11"/>
      <c r="BL769" s="11"/>
      <c r="BM769" s="11"/>
    </row>
    <row r="770" spans="1:65" ht="14.25" customHeight="1">
      <c r="A770" s="11"/>
      <c r="B770" s="11"/>
      <c r="C770" s="47"/>
      <c r="D770" s="16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  <c r="AP770" s="11"/>
      <c r="AQ770" s="11"/>
      <c r="AR770" s="11"/>
      <c r="AS770" s="11"/>
      <c r="AT770" s="11"/>
      <c r="AU770" s="11"/>
      <c r="AV770" s="11"/>
      <c r="AW770" s="11"/>
      <c r="AX770" s="11"/>
      <c r="AY770" s="11"/>
      <c r="AZ770" s="11"/>
      <c r="BA770" s="11"/>
      <c r="BB770" s="11"/>
      <c r="BC770" s="11"/>
      <c r="BD770" s="11"/>
      <c r="BE770" s="11"/>
      <c r="BF770" s="11"/>
      <c r="BG770" s="11"/>
      <c r="BH770" s="11"/>
      <c r="BI770" s="11"/>
      <c r="BJ770" s="11"/>
      <c r="BK770" s="11"/>
      <c r="BL770" s="11"/>
      <c r="BM770" s="11"/>
    </row>
    <row r="771" spans="1:65" ht="14.25" customHeight="1">
      <c r="A771" s="11"/>
      <c r="B771" s="11"/>
      <c r="C771" s="47"/>
      <c r="D771" s="16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  <c r="AP771" s="11"/>
      <c r="AQ771" s="11"/>
      <c r="AR771" s="11"/>
      <c r="AS771" s="11"/>
      <c r="AT771" s="11"/>
      <c r="AU771" s="11"/>
      <c r="AV771" s="11"/>
      <c r="AW771" s="11"/>
      <c r="AX771" s="11"/>
      <c r="AY771" s="11"/>
      <c r="AZ771" s="11"/>
      <c r="BA771" s="11"/>
      <c r="BB771" s="11"/>
      <c r="BC771" s="11"/>
      <c r="BD771" s="11"/>
      <c r="BE771" s="11"/>
      <c r="BF771" s="11"/>
      <c r="BG771" s="11"/>
      <c r="BH771" s="11"/>
      <c r="BI771" s="11"/>
      <c r="BJ771" s="11"/>
      <c r="BK771" s="11"/>
      <c r="BL771" s="11"/>
      <c r="BM771" s="11"/>
    </row>
    <row r="772" spans="1:65" ht="14.25" customHeight="1">
      <c r="A772" s="11"/>
      <c r="B772" s="11"/>
      <c r="C772" s="47"/>
      <c r="D772" s="16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  <c r="AP772" s="11"/>
      <c r="AQ772" s="11"/>
      <c r="AR772" s="11"/>
      <c r="AS772" s="11"/>
      <c r="AT772" s="11"/>
      <c r="AU772" s="11"/>
      <c r="AV772" s="11"/>
      <c r="AW772" s="11"/>
      <c r="AX772" s="11"/>
      <c r="AY772" s="11"/>
      <c r="AZ772" s="11"/>
      <c r="BA772" s="11"/>
      <c r="BB772" s="11"/>
      <c r="BC772" s="11"/>
      <c r="BD772" s="11"/>
      <c r="BE772" s="11"/>
      <c r="BF772" s="11"/>
      <c r="BG772" s="11"/>
      <c r="BH772" s="11"/>
      <c r="BI772" s="11"/>
      <c r="BJ772" s="11"/>
      <c r="BK772" s="11"/>
      <c r="BL772" s="11"/>
      <c r="BM772" s="11"/>
    </row>
    <row r="773" spans="1:65" ht="14.25" customHeight="1">
      <c r="A773" s="11"/>
      <c r="B773" s="11"/>
      <c r="C773" s="47"/>
      <c r="D773" s="16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  <c r="AP773" s="11"/>
      <c r="AQ773" s="11"/>
      <c r="AR773" s="11"/>
      <c r="AS773" s="11"/>
      <c r="AT773" s="11"/>
      <c r="AU773" s="11"/>
      <c r="AV773" s="11"/>
      <c r="AW773" s="11"/>
      <c r="AX773" s="11"/>
      <c r="AY773" s="11"/>
      <c r="AZ773" s="11"/>
      <c r="BA773" s="11"/>
      <c r="BB773" s="11"/>
      <c r="BC773" s="11"/>
      <c r="BD773" s="11"/>
      <c r="BE773" s="11"/>
      <c r="BF773" s="11"/>
      <c r="BG773" s="11"/>
      <c r="BH773" s="11"/>
      <c r="BI773" s="11"/>
      <c r="BJ773" s="11"/>
      <c r="BK773" s="11"/>
      <c r="BL773" s="11"/>
      <c r="BM773" s="11"/>
    </row>
    <row r="774" spans="1:65" ht="14.25" customHeight="1">
      <c r="A774" s="11"/>
      <c r="B774" s="11"/>
      <c r="C774" s="47"/>
      <c r="D774" s="16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  <c r="AP774" s="11"/>
      <c r="AQ774" s="11"/>
      <c r="AR774" s="11"/>
      <c r="AS774" s="11"/>
      <c r="AT774" s="11"/>
      <c r="AU774" s="11"/>
      <c r="AV774" s="11"/>
      <c r="AW774" s="11"/>
      <c r="AX774" s="11"/>
      <c r="AY774" s="11"/>
      <c r="AZ774" s="11"/>
      <c r="BA774" s="11"/>
      <c r="BB774" s="11"/>
      <c r="BC774" s="11"/>
      <c r="BD774" s="11"/>
      <c r="BE774" s="11"/>
      <c r="BF774" s="11"/>
      <c r="BG774" s="11"/>
      <c r="BH774" s="11"/>
      <c r="BI774" s="11"/>
      <c r="BJ774" s="11"/>
      <c r="BK774" s="11"/>
      <c r="BL774" s="11"/>
      <c r="BM774" s="11"/>
    </row>
    <row r="775" spans="1:65" ht="14.25" customHeight="1">
      <c r="A775" s="11"/>
      <c r="B775" s="11"/>
      <c r="C775" s="47"/>
      <c r="D775" s="16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1"/>
      <c r="AP775" s="11"/>
      <c r="AQ775" s="11"/>
      <c r="AR775" s="11"/>
      <c r="AS775" s="11"/>
      <c r="AT775" s="11"/>
      <c r="AU775" s="11"/>
      <c r="AV775" s="11"/>
      <c r="AW775" s="11"/>
      <c r="AX775" s="11"/>
      <c r="AY775" s="11"/>
      <c r="AZ775" s="11"/>
      <c r="BA775" s="11"/>
      <c r="BB775" s="11"/>
      <c r="BC775" s="11"/>
      <c r="BD775" s="11"/>
      <c r="BE775" s="11"/>
      <c r="BF775" s="11"/>
      <c r="BG775" s="11"/>
      <c r="BH775" s="11"/>
      <c r="BI775" s="11"/>
      <c r="BJ775" s="11"/>
      <c r="BK775" s="11"/>
      <c r="BL775" s="11"/>
      <c r="BM775" s="11"/>
    </row>
    <row r="776" spans="1:65" ht="14.25" customHeight="1">
      <c r="A776" s="11"/>
      <c r="B776" s="11"/>
      <c r="C776" s="47"/>
      <c r="D776" s="16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  <c r="AP776" s="11"/>
      <c r="AQ776" s="11"/>
      <c r="AR776" s="11"/>
      <c r="AS776" s="11"/>
      <c r="AT776" s="11"/>
      <c r="AU776" s="11"/>
      <c r="AV776" s="11"/>
      <c r="AW776" s="11"/>
      <c r="AX776" s="11"/>
      <c r="AY776" s="11"/>
      <c r="AZ776" s="11"/>
      <c r="BA776" s="11"/>
      <c r="BB776" s="11"/>
      <c r="BC776" s="11"/>
      <c r="BD776" s="11"/>
      <c r="BE776" s="11"/>
      <c r="BF776" s="11"/>
      <c r="BG776" s="11"/>
      <c r="BH776" s="11"/>
      <c r="BI776" s="11"/>
      <c r="BJ776" s="11"/>
      <c r="BK776" s="11"/>
      <c r="BL776" s="11"/>
      <c r="BM776" s="11"/>
    </row>
    <row r="777" spans="1:65" ht="14.25" customHeight="1">
      <c r="A777" s="11"/>
      <c r="B777" s="11"/>
      <c r="C777" s="47"/>
      <c r="D777" s="16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1"/>
      <c r="AY777" s="11"/>
      <c r="AZ777" s="11"/>
      <c r="BA777" s="11"/>
      <c r="BB777" s="11"/>
      <c r="BC777" s="11"/>
      <c r="BD777" s="11"/>
      <c r="BE777" s="11"/>
      <c r="BF777" s="11"/>
      <c r="BG777" s="11"/>
      <c r="BH777" s="11"/>
      <c r="BI777" s="11"/>
      <c r="BJ777" s="11"/>
      <c r="BK777" s="11"/>
      <c r="BL777" s="11"/>
      <c r="BM777" s="11"/>
    </row>
    <row r="778" spans="1:65" ht="14.25" customHeight="1">
      <c r="A778" s="11"/>
      <c r="B778" s="11"/>
      <c r="C778" s="47"/>
      <c r="D778" s="16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1"/>
      <c r="AY778" s="11"/>
      <c r="AZ778" s="11"/>
      <c r="BA778" s="11"/>
      <c r="BB778" s="11"/>
      <c r="BC778" s="11"/>
      <c r="BD778" s="11"/>
      <c r="BE778" s="11"/>
      <c r="BF778" s="11"/>
      <c r="BG778" s="11"/>
      <c r="BH778" s="11"/>
      <c r="BI778" s="11"/>
      <c r="BJ778" s="11"/>
      <c r="BK778" s="11"/>
      <c r="BL778" s="11"/>
      <c r="BM778" s="11"/>
    </row>
    <row r="779" spans="1:65" ht="14.25" customHeight="1">
      <c r="A779" s="11"/>
      <c r="B779" s="11"/>
      <c r="C779" s="47"/>
      <c r="D779" s="16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1"/>
      <c r="AY779" s="11"/>
      <c r="AZ779" s="11"/>
      <c r="BA779" s="11"/>
      <c r="BB779" s="11"/>
      <c r="BC779" s="11"/>
      <c r="BD779" s="11"/>
      <c r="BE779" s="11"/>
      <c r="BF779" s="11"/>
      <c r="BG779" s="11"/>
      <c r="BH779" s="11"/>
      <c r="BI779" s="11"/>
      <c r="BJ779" s="11"/>
      <c r="BK779" s="11"/>
      <c r="BL779" s="11"/>
      <c r="BM779" s="11"/>
    </row>
    <row r="780" spans="1:65" ht="14.25" customHeight="1">
      <c r="A780" s="11"/>
      <c r="B780" s="11"/>
      <c r="C780" s="47"/>
      <c r="D780" s="16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1"/>
      <c r="AY780" s="11"/>
      <c r="AZ780" s="11"/>
      <c r="BA780" s="11"/>
      <c r="BB780" s="11"/>
      <c r="BC780" s="11"/>
      <c r="BD780" s="11"/>
      <c r="BE780" s="11"/>
      <c r="BF780" s="11"/>
      <c r="BG780" s="11"/>
      <c r="BH780" s="11"/>
      <c r="BI780" s="11"/>
      <c r="BJ780" s="11"/>
      <c r="BK780" s="11"/>
      <c r="BL780" s="11"/>
      <c r="BM780" s="11"/>
    </row>
    <row r="781" spans="1:65" ht="14.25" customHeight="1">
      <c r="A781" s="11"/>
      <c r="B781" s="11"/>
      <c r="C781" s="47"/>
      <c r="D781" s="16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  <c r="AP781" s="11"/>
      <c r="AQ781" s="11"/>
      <c r="AR781" s="11"/>
      <c r="AS781" s="11"/>
      <c r="AT781" s="11"/>
      <c r="AU781" s="11"/>
      <c r="AV781" s="11"/>
      <c r="AW781" s="11"/>
      <c r="AX781" s="11"/>
      <c r="AY781" s="11"/>
      <c r="AZ781" s="11"/>
      <c r="BA781" s="11"/>
      <c r="BB781" s="11"/>
      <c r="BC781" s="11"/>
      <c r="BD781" s="11"/>
      <c r="BE781" s="11"/>
      <c r="BF781" s="11"/>
      <c r="BG781" s="11"/>
      <c r="BH781" s="11"/>
      <c r="BI781" s="11"/>
      <c r="BJ781" s="11"/>
      <c r="BK781" s="11"/>
      <c r="BL781" s="11"/>
      <c r="BM781" s="11"/>
    </row>
    <row r="782" spans="1:65" ht="14.25" customHeight="1">
      <c r="A782" s="11"/>
      <c r="B782" s="11"/>
      <c r="C782" s="47"/>
      <c r="D782" s="16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1"/>
      <c r="AY782" s="11"/>
      <c r="AZ782" s="11"/>
      <c r="BA782" s="11"/>
      <c r="BB782" s="11"/>
      <c r="BC782" s="11"/>
      <c r="BD782" s="11"/>
      <c r="BE782" s="11"/>
      <c r="BF782" s="11"/>
      <c r="BG782" s="11"/>
      <c r="BH782" s="11"/>
      <c r="BI782" s="11"/>
      <c r="BJ782" s="11"/>
      <c r="BK782" s="11"/>
      <c r="BL782" s="11"/>
      <c r="BM782" s="11"/>
    </row>
    <row r="783" spans="1:65" ht="14.25" customHeight="1">
      <c r="A783" s="11"/>
      <c r="B783" s="11"/>
      <c r="C783" s="47"/>
      <c r="D783" s="16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1"/>
      <c r="AY783" s="11"/>
      <c r="AZ783" s="11"/>
      <c r="BA783" s="11"/>
      <c r="BB783" s="11"/>
      <c r="BC783" s="11"/>
      <c r="BD783" s="11"/>
      <c r="BE783" s="11"/>
      <c r="BF783" s="11"/>
      <c r="BG783" s="11"/>
      <c r="BH783" s="11"/>
      <c r="BI783" s="11"/>
      <c r="BJ783" s="11"/>
      <c r="BK783" s="11"/>
      <c r="BL783" s="11"/>
      <c r="BM783" s="11"/>
    </row>
    <row r="784" spans="1:65" ht="14.25" customHeight="1">
      <c r="A784" s="11"/>
      <c r="B784" s="11"/>
      <c r="C784" s="47"/>
      <c r="D784" s="16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1"/>
      <c r="AY784" s="11"/>
      <c r="AZ784" s="11"/>
      <c r="BA784" s="11"/>
      <c r="BB784" s="11"/>
      <c r="BC784" s="11"/>
      <c r="BD784" s="11"/>
      <c r="BE784" s="11"/>
      <c r="BF784" s="11"/>
      <c r="BG784" s="11"/>
      <c r="BH784" s="11"/>
      <c r="BI784" s="11"/>
      <c r="BJ784" s="11"/>
      <c r="BK784" s="11"/>
      <c r="BL784" s="11"/>
      <c r="BM784" s="11"/>
    </row>
    <row r="785" spans="1:65" ht="14.25" customHeight="1">
      <c r="A785" s="11"/>
      <c r="B785" s="11"/>
      <c r="C785" s="47"/>
      <c r="D785" s="16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1"/>
      <c r="AY785" s="11"/>
      <c r="AZ785" s="11"/>
      <c r="BA785" s="11"/>
      <c r="BB785" s="11"/>
      <c r="BC785" s="11"/>
      <c r="BD785" s="11"/>
      <c r="BE785" s="11"/>
      <c r="BF785" s="11"/>
      <c r="BG785" s="11"/>
      <c r="BH785" s="11"/>
      <c r="BI785" s="11"/>
      <c r="BJ785" s="11"/>
      <c r="BK785" s="11"/>
      <c r="BL785" s="11"/>
      <c r="BM785" s="11"/>
    </row>
    <row r="786" spans="1:65" ht="14.25" customHeight="1">
      <c r="A786" s="11"/>
      <c r="B786" s="11"/>
      <c r="C786" s="47"/>
      <c r="D786" s="16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1"/>
      <c r="AY786" s="11"/>
      <c r="AZ786" s="11"/>
      <c r="BA786" s="11"/>
      <c r="BB786" s="11"/>
      <c r="BC786" s="11"/>
      <c r="BD786" s="11"/>
      <c r="BE786" s="11"/>
      <c r="BF786" s="11"/>
      <c r="BG786" s="11"/>
      <c r="BH786" s="11"/>
      <c r="BI786" s="11"/>
      <c r="BJ786" s="11"/>
      <c r="BK786" s="11"/>
      <c r="BL786" s="11"/>
      <c r="BM786" s="11"/>
    </row>
    <row r="787" spans="1:65" ht="14.25" customHeight="1">
      <c r="A787" s="11"/>
      <c r="B787" s="11"/>
      <c r="C787" s="47"/>
      <c r="D787" s="16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  <c r="AP787" s="11"/>
      <c r="AQ787" s="11"/>
      <c r="AR787" s="11"/>
      <c r="AS787" s="11"/>
      <c r="AT787" s="11"/>
      <c r="AU787" s="11"/>
      <c r="AV787" s="11"/>
      <c r="AW787" s="11"/>
      <c r="AX787" s="11"/>
      <c r="AY787" s="11"/>
      <c r="AZ787" s="11"/>
      <c r="BA787" s="11"/>
      <c r="BB787" s="11"/>
      <c r="BC787" s="11"/>
      <c r="BD787" s="11"/>
      <c r="BE787" s="11"/>
      <c r="BF787" s="11"/>
      <c r="BG787" s="11"/>
      <c r="BH787" s="11"/>
      <c r="BI787" s="11"/>
      <c r="BJ787" s="11"/>
      <c r="BK787" s="11"/>
      <c r="BL787" s="11"/>
      <c r="BM787" s="11"/>
    </row>
    <row r="788" spans="1:65" ht="14.25" customHeight="1">
      <c r="A788" s="11"/>
      <c r="B788" s="11"/>
      <c r="C788" s="47"/>
      <c r="D788" s="16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  <c r="AP788" s="11"/>
      <c r="AQ788" s="11"/>
      <c r="AR788" s="11"/>
      <c r="AS788" s="11"/>
      <c r="AT788" s="11"/>
      <c r="AU788" s="11"/>
      <c r="AV788" s="11"/>
      <c r="AW788" s="11"/>
      <c r="AX788" s="11"/>
      <c r="AY788" s="11"/>
      <c r="AZ788" s="11"/>
      <c r="BA788" s="11"/>
      <c r="BB788" s="11"/>
      <c r="BC788" s="11"/>
      <c r="BD788" s="11"/>
      <c r="BE788" s="11"/>
      <c r="BF788" s="11"/>
      <c r="BG788" s="11"/>
      <c r="BH788" s="11"/>
      <c r="BI788" s="11"/>
      <c r="BJ788" s="11"/>
      <c r="BK788" s="11"/>
      <c r="BL788" s="11"/>
      <c r="BM788" s="11"/>
    </row>
    <row r="789" spans="1:65" ht="14.25" customHeight="1">
      <c r="A789" s="11"/>
      <c r="B789" s="11"/>
      <c r="C789" s="47"/>
      <c r="D789" s="16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  <c r="AP789" s="11"/>
      <c r="AQ789" s="11"/>
      <c r="AR789" s="11"/>
      <c r="AS789" s="11"/>
      <c r="AT789" s="11"/>
      <c r="AU789" s="11"/>
      <c r="AV789" s="11"/>
      <c r="AW789" s="11"/>
      <c r="AX789" s="11"/>
      <c r="AY789" s="11"/>
      <c r="AZ789" s="11"/>
      <c r="BA789" s="11"/>
      <c r="BB789" s="11"/>
      <c r="BC789" s="11"/>
      <c r="BD789" s="11"/>
      <c r="BE789" s="11"/>
      <c r="BF789" s="11"/>
      <c r="BG789" s="11"/>
      <c r="BH789" s="11"/>
      <c r="BI789" s="11"/>
      <c r="BJ789" s="11"/>
      <c r="BK789" s="11"/>
      <c r="BL789" s="11"/>
      <c r="BM789" s="11"/>
    </row>
    <row r="790" spans="1:65" ht="14.25" customHeight="1">
      <c r="A790" s="11"/>
      <c r="B790" s="11"/>
      <c r="C790" s="47"/>
      <c r="D790" s="16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  <c r="AP790" s="11"/>
      <c r="AQ790" s="11"/>
      <c r="AR790" s="11"/>
      <c r="AS790" s="11"/>
      <c r="AT790" s="11"/>
      <c r="AU790" s="11"/>
      <c r="AV790" s="11"/>
      <c r="AW790" s="11"/>
      <c r="AX790" s="11"/>
      <c r="AY790" s="11"/>
      <c r="AZ790" s="11"/>
      <c r="BA790" s="11"/>
      <c r="BB790" s="11"/>
      <c r="BC790" s="11"/>
      <c r="BD790" s="11"/>
      <c r="BE790" s="11"/>
      <c r="BF790" s="11"/>
      <c r="BG790" s="11"/>
      <c r="BH790" s="11"/>
      <c r="BI790" s="11"/>
      <c r="BJ790" s="11"/>
      <c r="BK790" s="11"/>
      <c r="BL790" s="11"/>
      <c r="BM790" s="11"/>
    </row>
    <row r="791" spans="1:65" ht="14.25" customHeight="1">
      <c r="A791" s="11"/>
      <c r="B791" s="11"/>
      <c r="C791" s="47"/>
      <c r="D791" s="16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  <c r="AV791" s="11"/>
      <c r="AW791" s="11"/>
      <c r="AX791" s="11"/>
      <c r="AY791" s="11"/>
      <c r="AZ791" s="11"/>
      <c r="BA791" s="11"/>
      <c r="BB791" s="11"/>
      <c r="BC791" s="11"/>
      <c r="BD791" s="11"/>
      <c r="BE791" s="11"/>
      <c r="BF791" s="11"/>
      <c r="BG791" s="11"/>
      <c r="BH791" s="11"/>
      <c r="BI791" s="11"/>
      <c r="BJ791" s="11"/>
      <c r="BK791" s="11"/>
      <c r="BL791" s="11"/>
      <c r="BM791" s="11"/>
    </row>
    <row r="792" spans="1:65" ht="14.25" customHeight="1">
      <c r="A792" s="11"/>
      <c r="B792" s="11"/>
      <c r="C792" s="47"/>
      <c r="D792" s="16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  <c r="AV792" s="11"/>
      <c r="AW792" s="11"/>
      <c r="AX792" s="11"/>
      <c r="AY792" s="11"/>
      <c r="AZ792" s="11"/>
      <c r="BA792" s="11"/>
      <c r="BB792" s="11"/>
      <c r="BC792" s="11"/>
      <c r="BD792" s="11"/>
      <c r="BE792" s="11"/>
      <c r="BF792" s="11"/>
      <c r="BG792" s="11"/>
      <c r="BH792" s="11"/>
      <c r="BI792" s="11"/>
      <c r="BJ792" s="11"/>
      <c r="BK792" s="11"/>
      <c r="BL792" s="11"/>
      <c r="BM792" s="11"/>
    </row>
    <row r="793" spans="1:65" ht="14.25" customHeight="1">
      <c r="A793" s="11"/>
      <c r="B793" s="11"/>
      <c r="C793" s="47"/>
      <c r="D793" s="16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  <c r="AP793" s="11"/>
      <c r="AQ793" s="11"/>
      <c r="AR793" s="11"/>
      <c r="AS793" s="11"/>
      <c r="AT793" s="11"/>
      <c r="AU793" s="11"/>
      <c r="AV793" s="11"/>
      <c r="AW793" s="11"/>
      <c r="AX793" s="11"/>
      <c r="AY793" s="11"/>
      <c r="AZ793" s="11"/>
      <c r="BA793" s="11"/>
      <c r="BB793" s="11"/>
      <c r="BC793" s="11"/>
      <c r="BD793" s="11"/>
      <c r="BE793" s="11"/>
      <c r="BF793" s="11"/>
      <c r="BG793" s="11"/>
      <c r="BH793" s="11"/>
      <c r="BI793" s="11"/>
      <c r="BJ793" s="11"/>
      <c r="BK793" s="11"/>
      <c r="BL793" s="11"/>
      <c r="BM793" s="11"/>
    </row>
    <row r="794" spans="1:65" ht="14.25" customHeight="1">
      <c r="A794" s="11"/>
      <c r="B794" s="11"/>
      <c r="C794" s="47"/>
      <c r="D794" s="16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  <c r="AP794" s="11"/>
      <c r="AQ794" s="11"/>
      <c r="AR794" s="11"/>
      <c r="AS794" s="11"/>
      <c r="AT794" s="11"/>
      <c r="AU794" s="11"/>
      <c r="AV794" s="11"/>
      <c r="AW794" s="11"/>
      <c r="AX794" s="11"/>
      <c r="AY794" s="11"/>
      <c r="AZ794" s="11"/>
      <c r="BA794" s="11"/>
      <c r="BB794" s="11"/>
      <c r="BC794" s="11"/>
      <c r="BD794" s="11"/>
      <c r="BE794" s="11"/>
      <c r="BF794" s="11"/>
      <c r="BG794" s="11"/>
      <c r="BH794" s="11"/>
      <c r="BI794" s="11"/>
      <c r="BJ794" s="11"/>
      <c r="BK794" s="11"/>
      <c r="BL794" s="11"/>
      <c r="BM794" s="11"/>
    </row>
    <row r="795" spans="1:65" ht="14.25" customHeight="1">
      <c r="A795" s="11"/>
      <c r="B795" s="11"/>
      <c r="C795" s="47"/>
      <c r="D795" s="16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1"/>
      <c r="AY795" s="11"/>
      <c r="AZ795" s="11"/>
      <c r="BA795" s="11"/>
      <c r="BB795" s="11"/>
      <c r="BC795" s="11"/>
      <c r="BD795" s="11"/>
      <c r="BE795" s="11"/>
      <c r="BF795" s="11"/>
      <c r="BG795" s="11"/>
      <c r="BH795" s="11"/>
      <c r="BI795" s="11"/>
      <c r="BJ795" s="11"/>
      <c r="BK795" s="11"/>
      <c r="BL795" s="11"/>
      <c r="BM795" s="11"/>
    </row>
    <row r="796" spans="1:65" ht="14.25" customHeight="1">
      <c r="A796" s="11"/>
      <c r="B796" s="11"/>
      <c r="C796" s="47"/>
      <c r="D796" s="16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1"/>
      <c r="AY796" s="11"/>
      <c r="AZ796" s="11"/>
      <c r="BA796" s="11"/>
      <c r="BB796" s="11"/>
      <c r="BC796" s="11"/>
      <c r="BD796" s="11"/>
      <c r="BE796" s="11"/>
      <c r="BF796" s="11"/>
      <c r="BG796" s="11"/>
      <c r="BH796" s="11"/>
      <c r="BI796" s="11"/>
      <c r="BJ796" s="11"/>
      <c r="BK796" s="11"/>
      <c r="BL796" s="11"/>
      <c r="BM796" s="11"/>
    </row>
    <row r="797" spans="1:65" ht="14.25" customHeight="1">
      <c r="A797" s="11"/>
      <c r="B797" s="11"/>
      <c r="C797" s="47"/>
      <c r="D797" s="16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1"/>
      <c r="AY797" s="11"/>
      <c r="AZ797" s="11"/>
      <c r="BA797" s="11"/>
      <c r="BB797" s="11"/>
      <c r="BC797" s="11"/>
      <c r="BD797" s="11"/>
      <c r="BE797" s="11"/>
      <c r="BF797" s="11"/>
      <c r="BG797" s="11"/>
      <c r="BH797" s="11"/>
      <c r="BI797" s="11"/>
      <c r="BJ797" s="11"/>
      <c r="BK797" s="11"/>
      <c r="BL797" s="11"/>
      <c r="BM797" s="11"/>
    </row>
    <row r="798" spans="1:65" ht="14.25" customHeight="1">
      <c r="A798" s="11"/>
      <c r="B798" s="11"/>
      <c r="C798" s="47"/>
      <c r="D798" s="16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1"/>
      <c r="AY798" s="11"/>
      <c r="AZ798" s="11"/>
      <c r="BA798" s="11"/>
      <c r="BB798" s="11"/>
      <c r="BC798" s="11"/>
      <c r="BD798" s="11"/>
      <c r="BE798" s="11"/>
      <c r="BF798" s="11"/>
      <c r="BG798" s="11"/>
      <c r="BH798" s="11"/>
      <c r="BI798" s="11"/>
      <c r="BJ798" s="11"/>
      <c r="BK798" s="11"/>
      <c r="BL798" s="11"/>
      <c r="BM798" s="11"/>
    </row>
    <row r="799" spans="1:65" ht="14.25" customHeight="1">
      <c r="A799" s="11"/>
      <c r="B799" s="11"/>
      <c r="C799" s="47"/>
      <c r="D799" s="16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  <c r="AP799" s="11"/>
      <c r="AQ799" s="11"/>
      <c r="AR799" s="11"/>
      <c r="AS799" s="11"/>
      <c r="AT799" s="11"/>
      <c r="AU799" s="11"/>
      <c r="AV799" s="11"/>
      <c r="AW799" s="11"/>
      <c r="AX799" s="11"/>
      <c r="AY799" s="11"/>
      <c r="AZ799" s="11"/>
      <c r="BA799" s="11"/>
      <c r="BB799" s="11"/>
      <c r="BC799" s="11"/>
      <c r="BD799" s="11"/>
      <c r="BE799" s="11"/>
      <c r="BF799" s="11"/>
      <c r="BG799" s="11"/>
      <c r="BH799" s="11"/>
      <c r="BI799" s="11"/>
      <c r="BJ799" s="11"/>
      <c r="BK799" s="11"/>
      <c r="BL799" s="11"/>
      <c r="BM799" s="11"/>
    </row>
    <row r="800" spans="1:65" ht="14.25" customHeight="1">
      <c r="A800" s="11"/>
      <c r="B800" s="11"/>
      <c r="C800" s="47"/>
      <c r="D800" s="16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1"/>
      <c r="AY800" s="11"/>
      <c r="AZ800" s="11"/>
      <c r="BA800" s="11"/>
      <c r="BB800" s="11"/>
      <c r="BC800" s="11"/>
      <c r="BD800" s="11"/>
      <c r="BE800" s="11"/>
      <c r="BF800" s="11"/>
      <c r="BG800" s="11"/>
      <c r="BH800" s="11"/>
      <c r="BI800" s="11"/>
      <c r="BJ800" s="11"/>
      <c r="BK800" s="11"/>
      <c r="BL800" s="11"/>
      <c r="BM800" s="11"/>
    </row>
    <row r="801" spans="1:65" ht="14.25" customHeight="1">
      <c r="A801" s="11"/>
      <c r="B801" s="11"/>
      <c r="C801" s="47"/>
      <c r="D801" s="16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1"/>
      <c r="AY801" s="11"/>
      <c r="AZ801" s="11"/>
      <c r="BA801" s="11"/>
      <c r="BB801" s="11"/>
      <c r="BC801" s="11"/>
      <c r="BD801" s="11"/>
      <c r="BE801" s="11"/>
      <c r="BF801" s="11"/>
      <c r="BG801" s="11"/>
      <c r="BH801" s="11"/>
      <c r="BI801" s="11"/>
      <c r="BJ801" s="11"/>
      <c r="BK801" s="11"/>
      <c r="BL801" s="11"/>
      <c r="BM801" s="11"/>
    </row>
    <row r="802" spans="1:65" ht="14.25" customHeight="1">
      <c r="A802" s="11"/>
      <c r="B802" s="11"/>
      <c r="C802" s="47"/>
      <c r="D802" s="16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  <c r="AV802" s="11"/>
      <c r="AW802" s="11"/>
      <c r="AX802" s="11"/>
      <c r="AY802" s="11"/>
      <c r="AZ802" s="11"/>
      <c r="BA802" s="11"/>
      <c r="BB802" s="11"/>
      <c r="BC802" s="11"/>
      <c r="BD802" s="11"/>
      <c r="BE802" s="11"/>
      <c r="BF802" s="11"/>
      <c r="BG802" s="11"/>
      <c r="BH802" s="11"/>
      <c r="BI802" s="11"/>
      <c r="BJ802" s="11"/>
      <c r="BK802" s="11"/>
      <c r="BL802" s="11"/>
      <c r="BM802" s="11"/>
    </row>
    <row r="803" spans="1:65" ht="14.25" customHeight="1">
      <c r="A803" s="11"/>
      <c r="B803" s="11"/>
      <c r="C803" s="47"/>
      <c r="D803" s="16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  <c r="AV803" s="11"/>
      <c r="AW803" s="11"/>
      <c r="AX803" s="11"/>
      <c r="AY803" s="11"/>
      <c r="AZ803" s="11"/>
      <c r="BA803" s="11"/>
      <c r="BB803" s="11"/>
      <c r="BC803" s="11"/>
      <c r="BD803" s="11"/>
      <c r="BE803" s="11"/>
      <c r="BF803" s="11"/>
      <c r="BG803" s="11"/>
      <c r="BH803" s="11"/>
      <c r="BI803" s="11"/>
      <c r="BJ803" s="11"/>
      <c r="BK803" s="11"/>
      <c r="BL803" s="11"/>
      <c r="BM803" s="11"/>
    </row>
    <row r="804" spans="1:65" ht="14.25" customHeight="1">
      <c r="A804" s="11"/>
      <c r="B804" s="11"/>
      <c r="C804" s="47"/>
      <c r="D804" s="16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11"/>
      <c r="AW804" s="11"/>
      <c r="AX804" s="11"/>
      <c r="AY804" s="11"/>
      <c r="AZ804" s="11"/>
      <c r="BA804" s="11"/>
      <c r="BB804" s="11"/>
      <c r="BC804" s="11"/>
      <c r="BD804" s="11"/>
      <c r="BE804" s="11"/>
      <c r="BF804" s="11"/>
      <c r="BG804" s="11"/>
      <c r="BH804" s="11"/>
      <c r="BI804" s="11"/>
      <c r="BJ804" s="11"/>
      <c r="BK804" s="11"/>
      <c r="BL804" s="11"/>
      <c r="BM804" s="11"/>
    </row>
    <row r="805" spans="1:65" ht="14.25" customHeight="1">
      <c r="A805" s="11"/>
      <c r="B805" s="11"/>
      <c r="C805" s="47"/>
      <c r="D805" s="16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  <c r="AP805" s="11"/>
      <c r="AQ805" s="11"/>
      <c r="AR805" s="11"/>
      <c r="AS805" s="11"/>
      <c r="AT805" s="11"/>
      <c r="AU805" s="11"/>
      <c r="AV805" s="11"/>
      <c r="AW805" s="11"/>
      <c r="AX805" s="11"/>
      <c r="AY805" s="11"/>
      <c r="AZ805" s="11"/>
      <c r="BA805" s="11"/>
      <c r="BB805" s="11"/>
      <c r="BC805" s="11"/>
      <c r="BD805" s="11"/>
      <c r="BE805" s="11"/>
      <c r="BF805" s="11"/>
      <c r="BG805" s="11"/>
      <c r="BH805" s="11"/>
      <c r="BI805" s="11"/>
      <c r="BJ805" s="11"/>
      <c r="BK805" s="11"/>
      <c r="BL805" s="11"/>
      <c r="BM805" s="11"/>
    </row>
    <row r="806" spans="1:65" ht="14.25" customHeight="1">
      <c r="A806" s="11"/>
      <c r="B806" s="11"/>
      <c r="C806" s="47"/>
      <c r="D806" s="16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  <c r="AP806" s="11"/>
      <c r="AQ806" s="11"/>
      <c r="AR806" s="11"/>
      <c r="AS806" s="11"/>
      <c r="AT806" s="11"/>
      <c r="AU806" s="11"/>
      <c r="AV806" s="11"/>
      <c r="AW806" s="11"/>
      <c r="AX806" s="11"/>
      <c r="AY806" s="11"/>
      <c r="AZ806" s="11"/>
      <c r="BA806" s="11"/>
      <c r="BB806" s="11"/>
      <c r="BC806" s="11"/>
      <c r="BD806" s="11"/>
      <c r="BE806" s="11"/>
      <c r="BF806" s="11"/>
      <c r="BG806" s="11"/>
      <c r="BH806" s="11"/>
      <c r="BI806" s="11"/>
      <c r="BJ806" s="11"/>
      <c r="BK806" s="11"/>
      <c r="BL806" s="11"/>
      <c r="BM806" s="11"/>
    </row>
    <row r="807" spans="1:65" ht="14.25" customHeight="1">
      <c r="A807" s="11"/>
      <c r="B807" s="11"/>
      <c r="C807" s="47"/>
      <c r="D807" s="16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1"/>
      <c r="AP807" s="11"/>
      <c r="AQ807" s="11"/>
      <c r="AR807" s="11"/>
      <c r="AS807" s="11"/>
      <c r="AT807" s="11"/>
      <c r="AU807" s="11"/>
      <c r="AV807" s="11"/>
      <c r="AW807" s="11"/>
      <c r="AX807" s="11"/>
      <c r="AY807" s="11"/>
      <c r="AZ807" s="11"/>
      <c r="BA807" s="11"/>
      <c r="BB807" s="11"/>
      <c r="BC807" s="11"/>
      <c r="BD807" s="11"/>
      <c r="BE807" s="11"/>
      <c r="BF807" s="11"/>
      <c r="BG807" s="11"/>
      <c r="BH807" s="11"/>
      <c r="BI807" s="11"/>
      <c r="BJ807" s="11"/>
      <c r="BK807" s="11"/>
      <c r="BL807" s="11"/>
      <c r="BM807" s="11"/>
    </row>
    <row r="808" spans="1:65" ht="14.25" customHeight="1">
      <c r="A808" s="11"/>
      <c r="B808" s="11"/>
      <c r="C808" s="47"/>
      <c r="D808" s="16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1"/>
      <c r="AP808" s="11"/>
      <c r="AQ808" s="11"/>
      <c r="AR808" s="11"/>
      <c r="AS808" s="11"/>
      <c r="AT808" s="11"/>
      <c r="AU808" s="11"/>
      <c r="AV808" s="11"/>
      <c r="AW808" s="11"/>
      <c r="AX808" s="11"/>
      <c r="AY808" s="11"/>
      <c r="AZ808" s="11"/>
      <c r="BA808" s="11"/>
      <c r="BB808" s="11"/>
      <c r="BC808" s="11"/>
      <c r="BD808" s="11"/>
      <c r="BE808" s="11"/>
      <c r="BF808" s="11"/>
      <c r="BG808" s="11"/>
      <c r="BH808" s="11"/>
      <c r="BI808" s="11"/>
      <c r="BJ808" s="11"/>
      <c r="BK808" s="11"/>
      <c r="BL808" s="11"/>
      <c r="BM808" s="11"/>
    </row>
    <row r="809" spans="1:65" ht="14.25" customHeight="1">
      <c r="A809" s="11"/>
      <c r="B809" s="11"/>
      <c r="C809" s="47"/>
      <c r="D809" s="16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1"/>
      <c r="AP809" s="11"/>
      <c r="AQ809" s="11"/>
      <c r="AR809" s="11"/>
      <c r="AS809" s="11"/>
      <c r="AT809" s="11"/>
      <c r="AU809" s="11"/>
      <c r="AV809" s="11"/>
      <c r="AW809" s="11"/>
      <c r="AX809" s="11"/>
      <c r="AY809" s="11"/>
      <c r="AZ809" s="11"/>
      <c r="BA809" s="11"/>
      <c r="BB809" s="11"/>
      <c r="BC809" s="11"/>
      <c r="BD809" s="11"/>
      <c r="BE809" s="11"/>
      <c r="BF809" s="11"/>
      <c r="BG809" s="11"/>
      <c r="BH809" s="11"/>
      <c r="BI809" s="11"/>
      <c r="BJ809" s="11"/>
      <c r="BK809" s="11"/>
      <c r="BL809" s="11"/>
      <c r="BM809" s="11"/>
    </row>
    <row r="810" spans="1:65" ht="14.25" customHeight="1">
      <c r="A810" s="11"/>
      <c r="B810" s="11"/>
      <c r="C810" s="47"/>
      <c r="D810" s="16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  <c r="AP810" s="11"/>
      <c r="AQ810" s="11"/>
      <c r="AR810" s="11"/>
      <c r="AS810" s="11"/>
      <c r="AT810" s="11"/>
      <c r="AU810" s="11"/>
      <c r="AV810" s="11"/>
      <c r="AW810" s="11"/>
      <c r="AX810" s="11"/>
      <c r="AY810" s="11"/>
      <c r="AZ810" s="11"/>
      <c r="BA810" s="11"/>
      <c r="BB810" s="11"/>
      <c r="BC810" s="11"/>
      <c r="BD810" s="11"/>
      <c r="BE810" s="11"/>
      <c r="BF810" s="11"/>
      <c r="BG810" s="11"/>
      <c r="BH810" s="11"/>
      <c r="BI810" s="11"/>
      <c r="BJ810" s="11"/>
      <c r="BK810" s="11"/>
      <c r="BL810" s="11"/>
      <c r="BM810" s="11"/>
    </row>
    <row r="811" spans="1:65" ht="14.25" customHeight="1">
      <c r="A811" s="11"/>
      <c r="B811" s="11"/>
      <c r="C811" s="47"/>
      <c r="D811" s="16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  <c r="AP811" s="11"/>
      <c r="AQ811" s="11"/>
      <c r="AR811" s="11"/>
      <c r="AS811" s="11"/>
      <c r="AT811" s="11"/>
      <c r="AU811" s="11"/>
      <c r="AV811" s="11"/>
      <c r="AW811" s="11"/>
      <c r="AX811" s="11"/>
      <c r="AY811" s="11"/>
      <c r="AZ811" s="11"/>
      <c r="BA811" s="11"/>
      <c r="BB811" s="11"/>
      <c r="BC811" s="11"/>
      <c r="BD811" s="11"/>
      <c r="BE811" s="11"/>
      <c r="BF811" s="11"/>
      <c r="BG811" s="11"/>
      <c r="BH811" s="11"/>
      <c r="BI811" s="11"/>
      <c r="BJ811" s="11"/>
      <c r="BK811" s="11"/>
      <c r="BL811" s="11"/>
      <c r="BM811" s="11"/>
    </row>
    <row r="812" spans="1:65" ht="14.25" customHeight="1">
      <c r="A812" s="11"/>
      <c r="B812" s="11"/>
      <c r="C812" s="47"/>
      <c r="D812" s="16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  <c r="AP812" s="11"/>
      <c r="AQ812" s="11"/>
      <c r="AR812" s="11"/>
      <c r="AS812" s="11"/>
      <c r="AT812" s="11"/>
      <c r="AU812" s="11"/>
      <c r="AV812" s="11"/>
      <c r="AW812" s="11"/>
      <c r="AX812" s="11"/>
      <c r="AY812" s="11"/>
      <c r="AZ812" s="11"/>
      <c r="BA812" s="11"/>
      <c r="BB812" s="11"/>
      <c r="BC812" s="11"/>
      <c r="BD812" s="11"/>
      <c r="BE812" s="11"/>
      <c r="BF812" s="11"/>
      <c r="BG812" s="11"/>
      <c r="BH812" s="11"/>
      <c r="BI812" s="11"/>
      <c r="BJ812" s="11"/>
      <c r="BK812" s="11"/>
      <c r="BL812" s="11"/>
      <c r="BM812" s="11"/>
    </row>
    <row r="813" spans="1:65" ht="14.25" customHeight="1">
      <c r="A813" s="11"/>
      <c r="B813" s="11"/>
      <c r="C813" s="47"/>
      <c r="D813" s="16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  <c r="AP813" s="11"/>
      <c r="AQ813" s="11"/>
      <c r="AR813" s="11"/>
      <c r="AS813" s="11"/>
      <c r="AT813" s="11"/>
      <c r="AU813" s="11"/>
      <c r="AV813" s="11"/>
      <c r="AW813" s="11"/>
      <c r="AX813" s="11"/>
      <c r="AY813" s="11"/>
      <c r="AZ813" s="11"/>
      <c r="BA813" s="11"/>
      <c r="BB813" s="11"/>
      <c r="BC813" s="11"/>
      <c r="BD813" s="11"/>
      <c r="BE813" s="11"/>
      <c r="BF813" s="11"/>
      <c r="BG813" s="11"/>
      <c r="BH813" s="11"/>
      <c r="BI813" s="11"/>
      <c r="BJ813" s="11"/>
      <c r="BK813" s="11"/>
      <c r="BL813" s="11"/>
      <c r="BM813" s="11"/>
    </row>
    <row r="814" spans="1:65" ht="14.25" customHeight="1">
      <c r="A814" s="11"/>
      <c r="B814" s="11"/>
      <c r="C814" s="47"/>
      <c r="D814" s="16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  <c r="AP814" s="11"/>
      <c r="AQ814" s="11"/>
      <c r="AR814" s="11"/>
      <c r="AS814" s="11"/>
      <c r="AT814" s="11"/>
      <c r="AU814" s="11"/>
      <c r="AV814" s="11"/>
      <c r="AW814" s="11"/>
      <c r="AX814" s="11"/>
      <c r="AY814" s="11"/>
      <c r="AZ814" s="11"/>
      <c r="BA814" s="11"/>
      <c r="BB814" s="11"/>
      <c r="BC814" s="11"/>
      <c r="BD814" s="11"/>
      <c r="BE814" s="11"/>
      <c r="BF814" s="11"/>
      <c r="BG814" s="11"/>
      <c r="BH814" s="11"/>
      <c r="BI814" s="11"/>
      <c r="BJ814" s="11"/>
      <c r="BK814" s="11"/>
      <c r="BL814" s="11"/>
      <c r="BM814" s="11"/>
    </row>
    <row r="815" spans="1:65" ht="14.25" customHeight="1">
      <c r="A815" s="11"/>
      <c r="B815" s="11"/>
      <c r="C815" s="47"/>
      <c r="D815" s="16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  <c r="AP815" s="11"/>
      <c r="AQ815" s="11"/>
      <c r="AR815" s="11"/>
      <c r="AS815" s="11"/>
      <c r="AT815" s="11"/>
      <c r="AU815" s="11"/>
      <c r="AV815" s="11"/>
      <c r="AW815" s="11"/>
      <c r="AX815" s="11"/>
      <c r="AY815" s="11"/>
      <c r="AZ815" s="11"/>
      <c r="BA815" s="11"/>
      <c r="BB815" s="11"/>
      <c r="BC815" s="11"/>
      <c r="BD815" s="11"/>
      <c r="BE815" s="11"/>
      <c r="BF815" s="11"/>
      <c r="BG815" s="11"/>
      <c r="BH815" s="11"/>
      <c r="BI815" s="11"/>
      <c r="BJ815" s="11"/>
      <c r="BK815" s="11"/>
      <c r="BL815" s="11"/>
      <c r="BM815" s="11"/>
    </row>
    <row r="816" spans="1:65" ht="14.25" customHeight="1">
      <c r="A816" s="11"/>
      <c r="B816" s="11"/>
      <c r="C816" s="47"/>
      <c r="D816" s="16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  <c r="AP816" s="11"/>
      <c r="AQ816" s="11"/>
      <c r="AR816" s="11"/>
      <c r="AS816" s="11"/>
      <c r="AT816" s="11"/>
      <c r="AU816" s="11"/>
      <c r="AV816" s="11"/>
      <c r="AW816" s="11"/>
      <c r="AX816" s="11"/>
      <c r="AY816" s="11"/>
      <c r="AZ816" s="11"/>
      <c r="BA816" s="11"/>
      <c r="BB816" s="11"/>
      <c r="BC816" s="11"/>
      <c r="BD816" s="11"/>
      <c r="BE816" s="11"/>
      <c r="BF816" s="11"/>
      <c r="BG816" s="11"/>
      <c r="BH816" s="11"/>
      <c r="BI816" s="11"/>
      <c r="BJ816" s="11"/>
      <c r="BK816" s="11"/>
      <c r="BL816" s="11"/>
      <c r="BM816" s="11"/>
    </row>
    <row r="817" spans="1:65" ht="14.25" customHeight="1">
      <c r="A817" s="11"/>
      <c r="B817" s="11"/>
      <c r="C817" s="47"/>
      <c r="D817" s="16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1"/>
      <c r="AP817" s="11"/>
      <c r="AQ817" s="11"/>
      <c r="AR817" s="11"/>
      <c r="AS817" s="11"/>
      <c r="AT817" s="11"/>
      <c r="AU817" s="11"/>
      <c r="AV817" s="11"/>
      <c r="AW817" s="11"/>
      <c r="AX817" s="11"/>
      <c r="AY817" s="11"/>
      <c r="AZ817" s="11"/>
      <c r="BA817" s="11"/>
      <c r="BB817" s="11"/>
      <c r="BC817" s="11"/>
      <c r="BD817" s="11"/>
      <c r="BE817" s="11"/>
      <c r="BF817" s="11"/>
      <c r="BG817" s="11"/>
      <c r="BH817" s="11"/>
      <c r="BI817" s="11"/>
      <c r="BJ817" s="11"/>
      <c r="BK817" s="11"/>
      <c r="BL817" s="11"/>
      <c r="BM817" s="11"/>
    </row>
    <row r="818" spans="1:65" ht="14.25" customHeight="1">
      <c r="A818" s="11"/>
      <c r="B818" s="11"/>
      <c r="C818" s="47"/>
      <c r="D818" s="16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  <c r="AP818" s="11"/>
      <c r="AQ818" s="11"/>
      <c r="AR818" s="11"/>
      <c r="AS818" s="11"/>
      <c r="AT818" s="11"/>
      <c r="AU818" s="11"/>
      <c r="AV818" s="11"/>
      <c r="AW818" s="11"/>
      <c r="AX818" s="11"/>
      <c r="AY818" s="11"/>
      <c r="AZ818" s="11"/>
      <c r="BA818" s="11"/>
      <c r="BB818" s="11"/>
      <c r="BC818" s="11"/>
      <c r="BD818" s="11"/>
      <c r="BE818" s="11"/>
      <c r="BF818" s="11"/>
      <c r="BG818" s="11"/>
      <c r="BH818" s="11"/>
      <c r="BI818" s="11"/>
      <c r="BJ818" s="11"/>
      <c r="BK818" s="11"/>
      <c r="BL818" s="11"/>
      <c r="BM818" s="11"/>
    </row>
    <row r="819" spans="1:65" ht="14.25" customHeight="1">
      <c r="A819" s="11"/>
      <c r="B819" s="11"/>
      <c r="C819" s="47"/>
      <c r="D819" s="16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  <c r="AP819" s="11"/>
      <c r="AQ819" s="11"/>
      <c r="AR819" s="11"/>
      <c r="AS819" s="11"/>
      <c r="AT819" s="11"/>
      <c r="AU819" s="11"/>
      <c r="AV819" s="11"/>
      <c r="AW819" s="11"/>
      <c r="AX819" s="11"/>
      <c r="AY819" s="11"/>
      <c r="AZ819" s="11"/>
      <c r="BA819" s="11"/>
      <c r="BB819" s="11"/>
      <c r="BC819" s="11"/>
      <c r="BD819" s="11"/>
      <c r="BE819" s="11"/>
      <c r="BF819" s="11"/>
      <c r="BG819" s="11"/>
      <c r="BH819" s="11"/>
      <c r="BI819" s="11"/>
      <c r="BJ819" s="11"/>
      <c r="BK819" s="11"/>
      <c r="BL819" s="11"/>
      <c r="BM819" s="11"/>
    </row>
    <row r="820" spans="1:65" ht="14.25" customHeight="1">
      <c r="A820" s="11"/>
      <c r="B820" s="11"/>
      <c r="C820" s="47"/>
      <c r="D820" s="16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  <c r="AP820" s="11"/>
      <c r="AQ820" s="11"/>
      <c r="AR820" s="11"/>
      <c r="AS820" s="11"/>
      <c r="AT820" s="11"/>
      <c r="AU820" s="11"/>
      <c r="AV820" s="11"/>
      <c r="AW820" s="11"/>
      <c r="AX820" s="11"/>
      <c r="AY820" s="11"/>
      <c r="AZ820" s="11"/>
      <c r="BA820" s="11"/>
      <c r="BB820" s="11"/>
      <c r="BC820" s="11"/>
      <c r="BD820" s="11"/>
      <c r="BE820" s="11"/>
      <c r="BF820" s="11"/>
      <c r="BG820" s="11"/>
      <c r="BH820" s="11"/>
      <c r="BI820" s="11"/>
      <c r="BJ820" s="11"/>
      <c r="BK820" s="11"/>
      <c r="BL820" s="11"/>
      <c r="BM820" s="11"/>
    </row>
    <row r="821" spans="1:65" ht="14.25" customHeight="1">
      <c r="A821" s="11"/>
      <c r="B821" s="11"/>
      <c r="C821" s="47"/>
      <c r="D821" s="16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  <c r="AP821" s="11"/>
      <c r="AQ821" s="11"/>
      <c r="AR821" s="11"/>
      <c r="AS821" s="11"/>
      <c r="AT821" s="11"/>
      <c r="AU821" s="11"/>
      <c r="AV821" s="11"/>
      <c r="AW821" s="11"/>
      <c r="AX821" s="11"/>
      <c r="AY821" s="11"/>
      <c r="AZ821" s="11"/>
      <c r="BA821" s="11"/>
      <c r="BB821" s="11"/>
      <c r="BC821" s="11"/>
      <c r="BD821" s="11"/>
      <c r="BE821" s="11"/>
      <c r="BF821" s="11"/>
      <c r="BG821" s="11"/>
      <c r="BH821" s="11"/>
      <c r="BI821" s="11"/>
      <c r="BJ821" s="11"/>
      <c r="BK821" s="11"/>
      <c r="BL821" s="11"/>
      <c r="BM821" s="11"/>
    </row>
    <row r="822" spans="1:65" ht="14.25" customHeight="1">
      <c r="A822" s="11"/>
      <c r="B822" s="11"/>
      <c r="C822" s="47"/>
      <c r="D822" s="16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  <c r="AP822" s="11"/>
      <c r="AQ822" s="11"/>
      <c r="AR822" s="11"/>
      <c r="AS822" s="11"/>
      <c r="AT822" s="11"/>
      <c r="AU822" s="11"/>
      <c r="AV822" s="11"/>
      <c r="AW822" s="11"/>
      <c r="AX822" s="11"/>
      <c r="AY822" s="11"/>
      <c r="AZ822" s="11"/>
      <c r="BA822" s="11"/>
      <c r="BB822" s="11"/>
      <c r="BC822" s="11"/>
      <c r="BD822" s="11"/>
      <c r="BE822" s="11"/>
      <c r="BF822" s="11"/>
      <c r="BG822" s="11"/>
      <c r="BH822" s="11"/>
      <c r="BI822" s="11"/>
      <c r="BJ822" s="11"/>
      <c r="BK822" s="11"/>
      <c r="BL822" s="11"/>
      <c r="BM822" s="11"/>
    </row>
    <row r="823" spans="1:65" ht="14.25" customHeight="1">
      <c r="A823" s="11"/>
      <c r="B823" s="11"/>
      <c r="C823" s="47"/>
      <c r="D823" s="16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1"/>
      <c r="AP823" s="11"/>
      <c r="AQ823" s="11"/>
      <c r="AR823" s="11"/>
      <c r="AS823" s="11"/>
      <c r="AT823" s="11"/>
      <c r="AU823" s="11"/>
      <c r="AV823" s="11"/>
      <c r="AW823" s="11"/>
      <c r="AX823" s="11"/>
      <c r="AY823" s="11"/>
      <c r="AZ823" s="11"/>
      <c r="BA823" s="11"/>
      <c r="BB823" s="11"/>
      <c r="BC823" s="11"/>
      <c r="BD823" s="11"/>
      <c r="BE823" s="11"/>
      <c r="BF823" s="11"/>
      <c r="BG823" s="11"/>
      <c r="BH823" s="11"/>
      <c r="BI823" s="11"/>
      <c r="BJ823" s="11"/>
      <c r="BK823" s="11"/>
      <c r="BL823" s="11"/>
      <c r="BM823" s="11"/>
    </row>
    <row r="824" spans="1:65" ht="14.25" customHeight="1">
      <c r="A824" s="11"/>
      <c r="B824" s="11"/>
      <c r="C824" s="47"/>
      <c r="D824" s="16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  <c r="AP824" s="11"/>
      <c r="AQ824" s="11"/>
      <c r="AR824" s="11"/>
      <c r="AS824" s="11"/>
      <c r="AT824" s="11"/>
      <c r="AU824" s="11"/>
      <c r="AV824" s="11"/>
      <c r="AW824" s="11"/>
      <c r="AX824" s="11"/>
      <c r="AY824" s="11"/>
      <c r="AZ824" s="11"/>
      <c r="BA824" s="11"/>
      <c r="BB824" s="11"/>
      <c r="BC824" s="11"/>
      <c r="BD824" s="11"/>
      <c r="BE824" s="11"/>
      <c r="BF824" s="11"/>
      <c r="BG824" s="11"/>
      <c r="BH824" s="11"/>
      <c r="BI824" s="11"/>
      <c r="BJ824" s="11"/>
      <c r="BK824" s="11"/>
      <c r="BL824" s="11"/>
      <c r="BM824" s="11"/>
    </row>
    <row r="825" spans="1:65" ht="14.25" customHeight="1">
      <c r="A825" s="11"/>
      <c r="B825" s="11"/>
      <c r="C825" s="47"/>
      <c r="D825" s="16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1"/>
      <c r="AP825" s="11"/>
      <c r="AQ825" s="11"/>
      <c r="AR825" s="11"/>
      <c r="AS825" s="11"/>
      <c r="AT825" s="11"/>
      <c r="AU825" s="11"/>
      <c r="AV825" s="11"/>
      <c r="AW825" s="11"/>
      <c r="AX825" s="11"/>
      <c r="AY825" s="11"/>
      <c r="AZ825" s="11"/>
      <c r="BA825" s="11"/>
      <c r="BB825" s="11"/>
      <c r="BC825" s="11"/>
      <c r="BD825" s="11"/>
      <c r="BE825" s="11"/>
      <c r="BF825" s="11"/>
      <c r="BG825" s="11"/>
      <c r="BH825" s="11"/>
      <c r="BI825" s="11"/>
      <c r="BJ825" s="11"/>
      <c r="BK825" s="11"/>
      <c r="BL825" s="11"/>
      <c r="BM825" s="11"/>
    </row>
    <row r="826" spans="1:65" ht="14.25" customHeight="1">
      <c r="A826" s="11"/>
      <c r="B826" s="11"/>
      <c r="C826" s="47"/>
      <c r="D826" s="16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1"/>
      <c r="AP826" s="11"/>
      <c r="AQ826" s="11"/>
      <c r="AR826" s="11"/>
      <c r="AS826" s="11"/>
      <c r="AT826" s="11"/>
      <c r="AU826" s="11"/>
      <c r="AV826" s="11"/>
      <c r="AW826" s="11"/>
      <c r="AX826" s="11"/>
      <c r="AY826" s="11"/>
      <c r="AZ826" s="11"/>
      <c r="BA826" s="11"/>
      <c r="BB826" s="11"/>
      <c r="BC826" s="11"/>
      <c r="BD826" s="11"/>
      <c r="BE826" s="11"/>
      <c r="BF826" s="11"/>
      <c r="BG826" s="11"/>
      <c r="BH826" s="11"/>
      <c r="BI826" s="11"/>
      <c r="BJ826" s="11"/>
      <c r="BK826" s="11"/>
      <c r="BL826" s="11"/>
      <c r="BM826" s="11"/>
    </row>
    <row r="827" spans="1:65" ht="14.25" customHeight="1">
      <c r="A827" s="11"/>
      <c r="B827" s="11"/>
      <c r="C827" s="47"/>
      <c r="D827" s="16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  <c r="AP827" s="11"/>
      <c r="AQ827" s="11"/>
      <c r="AR827" s="11"/>
      <c r="AS827" s="11"/>
      <c r="AT827" s="11"/>
      <c r="AU827" s="11"/>
      <c r="AV827" s="11"/>
      <c r="AW827" s="11"/>
      <c r="AX827" s="11"/>
      <c r="AY827" s="11"/>
      <c r="AZ827" s="11"/>
      <c r="BA827" s="11"/>
      <c r="BB827" s="11"/>
      <c r="BC827" s="11"/>
      <c r="BD827" s="11"/>
      <c r="BE827" s="11"/>
      <c r="BF827" s="11"/>
      <c r="BG827" s="11"/>
      <c r="BH827" s="11"/>
      <c r="BI827" s="11"/>
      <c r="BJ827" s="11"/>
      <c r="BK827" s="11"/>
      <c r="BL827" s="11"/>
      <c r="BM827" s="11"/>
    </row>
    <row r="828" spans="1:65" ht="14.25" customHeight="1">
      <c r="A828" s="11"/>
      <c r="B828" s="11"/>
      <c r="C828" s="47"/>
      <c r="D828" s="16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  <c r="AP828" s="11"/>
      <c r="AQ828" s="11"/>
      <c r="AR828" s="11"/>
      <c r="AS828" s="11"/>
      <c r="AT828" s="11"/>
      <c r="AU828" s="11"/>
      <c r="AV828" s="11"/>
      <c r="AW828" s="11"/>
      <c r="AX828" s="11"/>
      <c r="AY828" s="11"/>
      <c r="AZ828" s="11"/>
      <c r="BA828" s="11"/>
      <c r="BB828" s="11"/>
      <c r="BC828" s="11"/>
      <c r="BD828" s="11"/>
      <c r="BE828" s="11"/>
      <c r="BF828" s="11"/>
      <c r="BG828" s="11"/>
      <c r="BH828" s="11"/>
      <c r="BI828" s="11"/>
      <c r="BJ828" s="11"/>
      <c r="BK828" s="11"/>
      <c r="BL828" s="11"/>
      <c r="BM828" s="11"/>
    </row>
    <row r="829" spans="1:65" ht="14.25" customHeight="1">
      <c r="A829" s="11"/>
      <c r="B829" s="11"/>
      <c r="C829" s="47"/>
      <c r="D829" s="16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1"/>
      <c r="AP829" s="11"/>
      <c r="AQ829" s="11"/>
      <c r="AR829" s="11"/>
      <c r="AS829" s="11"/>
      <c r="AT829" s="11"/>
      <c r="AU829" s="11"/>
      <c r="AV829" s="11"/>
      <c r="AW829" s="11"/>
      <c r="AX829" s="11"/>
      <c r="AY829" s="11"/>
      <c r="AZ829" s="11"/>
      <c r="BA829" s="11"/>
      <c r="BB829" s="11"/>
      <c r="BC829" s="11"/>
      <c r="BD829" s="11"/>
      <c r="BE829" s="11"/>
      <c r="BF829" s="11"/>
      <c r="BG829" s="11"/>
      <c r="BH829" s="11"/>
      <c r="BI829" s="11"/>
      <c r="BJ829" s="11"/>
      <c r="BK829" s="11"/>
      <c r="BL829" s="11"/>
      <c r="BM829" s="11"/>
    </row>
    <row r="830" spans="1:65" ht="14.25" customHeight="1">
      <c r="A830" s="11"/>
      <c r="B830" s="11"/>
      <c r="C830" s="47"/>
      <c r="D830" s="16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1"/>
      <c r="AP830" s="11"/>
      <c r="AQ830" s="11"/>
      <c r="AR830" s="11"/>
      <c r="AS830" s="11"/>
      <c r="AT830" s="11"/>
      <c r="AU830" s="11"/>
      <c r="AV830" s="11"/>
      <c r="AW830" s="11"/>
      <c r="AX830" s="11"/>
      <c r="AY830" s="11"/>
      <c r="AZ830" s="11"/>
      <c r="BA830" s="11"/>
      <c r="BB830" s="11"/>
      <c r="BC830" s="11"/>
      <c r="BD830" s="11"/>
      <c r="BE830" s="11"/>
      <c r="BF830" s="11"/>
      <c r="BG830" s="11"/>
      <c r="BH830" s="11"/>
      <c r="BI830" s="11"/>
      <c r="BJ830" s="11"/>
      <c r="BK830" s="11"/>
      <c r="BL830" s="11"/>
      <c r="BM830" s="11"/>
    </row>
    <row r="831" spans="1:65" ht="14.25" customHeight="1">
      <c r="A831" s="11"/>
      <c r="B831" s="11"/>
      <c r="C831" s="47"/>
      <c r="D831" s="16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/>
      <c r="AT831" s="11"/>
      <c r="AU831" s="11"/>
      <c r="AV831" s="11"/>
      <c r="AW831" s="11"/>
      <c r="AX831" s="11"/>
      <c r="AY831" s="11"/>
      <c r="AZ831" s="11"/>
      <c r="BA831" s="11"/>
      <c r="BB831" s="11"/>
      <c r="BC831" s="11"/>
      <c r="BD831" s="11"/>
      <c r="BE831" s="11"/>
      <c r="BF831" s="11"/>
      <c r="BG831" s="11"/>
      <c r="BH831" s="11"/>
      <c r="BI831" s="11"/>
      <c r="BJ831" s="11"/>
      <c r="BK831" s="11"/>
      <c r="BL831" s="11"/>
      <c r="BM831" s="11"/>
    </row>
    <row r="832" spans="1:65" ht="14.25" customHeight="1">
      <c r="A832" s="11"/>
      <c r="B832" s="11"/>
      <c r="C832" s="47"/>
      <c r="D832" s="16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/>
      <c r="AV832" s="11"/>
      <c r="AW832" s="11"/>
      <c r="AX832" s="11"/>
      <c r="AY832" s="11"/>
      <c r="AZ832" s="11"/>
      <c r="BA832" s="11"/>
      <c r="BB832" s="11"/>
      <c r="BC832" s="11"/>
      <c r="BD832" s="11"/>
      <c r="BE832" s="11"/>
      <c r="BF832" s="11"/>
      <c r="BG832" s="11"/>
      <c r="BH832" s="11"/>
      <c r="BI832" s="11"/>
      <c r="BJ832" s="11"/>
      <c r="BK832" s="11"/>
      <c r="BL832" s="11"/>
      <c r="BM832" s="11"/>
    </row>
    <row r="833" spans="1:65" ht="14.25" customHeight="1">
      <c r="A833" s="11"/>
      <c r="B833" s="11"/>
      <c r="C833" s="47"/>
      <c r="D833" s="16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  <c r="AV833" s="11"/>
      <c r="AW833" s="11"/>
      <c r="AX833" s="11"/>
      <c r="AY833" s="11"/>
      <c r="AZ833" s="11"/>
      <c r="BA833" s="11"/>
      <c r="BB833" s="11"/>
      <c r="BC833" s="11"/>
      <c r="BD833" s="11"/>
      <c r="BE833" s="11"/>
      <c r="BF833" s="11"/>
      <c r="BG833" s="11"/>
      <c r="BH833" s="11"/>
      <c r="BI833" s="11"/>
      <c r="BJ833" s="11"/>
      <c r="BK833" s="11"/>
      <c r="BL833" s="11"/>
      <c r="BM833" s="11"/>
    </row>
    <row r="834" spans="1:65" ht="14.25" customHeight="1">
      <c r="A834" s="11"/>
      <c r="B834" s="11"/>
      <c r="C834" s="47"/>
      <c r="D834" s="16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  <c r="AV834" s="11"/>
      <c r="AW834" s="11"/>
      <c r="AX834" s="11"/>
      <c r="AY834" s="11"/>
      <c r="AZ834" s="11"/>
      <c r="BA834" s="11"/>
      <c r="BB834" s="11"/>
      <c r="BC834" s="11"/>
      <c r="BD834" s="11"/>
      <c r="BE834" s="11"/>
      <c r="BF834" s="11"/>
      <c r="BG834" s="11"/>
      <c r="BH834" s="11"/>
      <c r="BI834" s="11"/>
      <c r="BJ834" s="11"/>
      <c r="BK834" s="11"/>
      <c r="BL834" s="11"/>
      <c r="BM834" s="11"/>
    </row>
    <row r="835" spans="1:65" ht="14.25" customHeight="1">
      <c r="A835" s="11"/>
      <c r="B835" s="11"/>
      <c r="C835" s="47"/>
      <c r="D835" s="16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  <c r="AV835" s="11"/>
      <c r="AW835" s="11"/>
      <c r="AX835" s="11"/>
      <c r="AY835" s="11"/>
      <c r="AZ835" s="11"/>
      <c r="BA835" s="11"/>
      <c r="BB835" s="11"/>
      <c r="BC835" s="11"/>
      <c r="BD835" s="11"/>
      <c r="BE835" s="11"/>
      <c r="BF835" s="11"/>
      <c r="BG835" s="11"/>
      <c r="BH835" s="11"/>
      <c r="BI835" s="11"/>
      <c r="BJ835" s="11"/>
      <c r="BK835" s="11"/>
      <c r="BL835" s="11"/>
      <c r="BM835" s="11"/>
    </row>
    <row r="836" spans="1:65" ht="14.25" customHeight="1">
      <c r="A836" s="11"/>
      <c r="B836" s="11"/>
      <c r="C836" s="47"/>
      <c r="D836" s="16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1"/>
      <c r="AP836" s="11"/>
      <c r="AQ836" s="11"/>
      <c r="AR836" s="11"/>
      <c r="AS836" s="11"/>
      <c r="AT836" s="11"/>
      <c r="AU836" s="11"/>
      <c r="AV836" s="11"/>
      <c r="AW836" s="11"/>
      <c r="AX836" s="11"/>
      <c r="AY836" s="11"/>
      <c r="AZ836" s="11"/>
      <c r="BA836" s="11"/>
      <c r="BB836" s="11"/>
      <c r="BC836" s="11"/>
      <c r="BD836" s="11"/>
      <c r="BE836" s="11"/>
      <c r="BF836" s="11"/>
      <c r="BG836" s="11"/>
      <c r="BH836" s="11"/>
      <c r="BI836" s="11"/>
      <c r="BJ836" s="11"/>
      <c r="BK836" s="11"/>
      <c r="BL836" s="11"/>
      <c r="BM836" s="11"/>
    </row>
    <row r="837" spans="1:65" ht="14.25" customHeight="1">
      <c r="A837" s="11"/>
      <c r="B837" s="11"/>
      <c r="C837" s="47"/>
      <c r="D837" s="16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  <c r="AP837" s="11"/>
      <c r="AQ837" s="11"/>
      <c r="AR837" s="11"/>
      <c r="AS837" s="11"/>
      <c r="AT837" s="11"/>
      <c r="AU837" s="11"/>
      <c r="AV837" s="11"/>
      <c r="AW837" s="11"/>
      <c r="AX837" s="11"/>
      <c r="AY837" s="11"/>
      <c r="AZ837" s="11"/>
      <c r="BA837" s="11"/>
      <c r="BB837" s="11"/>
      <c r="BC837" s="11"/>
      <c r="BD837" s="11"/>
      <c r="BE837" s="11"/>
      <c r="BF837" s="11"/>
      <c r="BG837" s="11"/>
      <c r="BH837" s="11"/>
      <c r="BI837" s="11"/>
      <c r="BJ837" s="11"/>
      <c r="BK837" s="11"/>
      <c r="BL837" s="11"/>
      <c r="BM837" s="11"/>
    </row>
    <row r="838" spans="1:65" ht="14.25" customHeight="1">
      <c r="A838" s="11"/>
      <c r="B838" s="11"/>
      <c r="C838" s="47"/>
      <c r="D838" s="16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  <c r="AP838" s="11"/>
      <c r="AQ838" s="11"/>
      <c r="AR838" s="11"/>
      <c r="AS838" s="11"/>
      <c r="AT838" s="11"/>
      <c r="AU838" s="11"/>
      <c r="AV838" s="11"/>
      <c r="AW838" s="11"/>
      <c r="AX838" s="11"/>
      <c r="AY838" s="11"/>
      <c r="AZ838" s="11"/>
      <c r="BA838" s="11"/>
      <c r="BB838" s="11"/>
      <c r="BC838" s="11"/>
      <c r="BD838" s="11"/>
      <c r="BE838" s="11"/>
      <c r="BF838" s="11"/>
      <c r="BG838" s="11"/>
      <c r="BH838" s="11"/>
      <c r="BI838" s="11"/>
      <c r="BJ838" s="11"/>
      <c r="BK838" s="11"/>
      <c r="BL838" s="11"/>
      <c r="BM838" s="11"/>
    </row>
    <row r="839" spans="1:65" ht="14.25" customHeight="1">
      <c r="A839" s="11"/>
      <c r="B839" s="11"/>
      <c r="C839" s="47"/>
      <c r="D839" s="16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  <c r="AP839" s="11"/>
      <c r="AQ839" s="11"/>
      <c r="AR839" s="11"/>
      <c r="AS839" s="11"/>
      <c r="AT839" s="11"/>
      <c r="AU839" s="11"/>
      <c r="AV839" s="11"/>
      <c r="AW839" s="11"/>
      <c r="AX839" s="11"/>
      <c r="AY839" s="11"/>
      <c r="AZ839" s="11"/>
      <c r="BA839" s="11"/>
      <c r="BB839" s="11"/>
      <c r="BC839" s="11"/>
      <c r="BD839" s="11"/>
      <c r="BE839" s="11"/>
      <c r="BF839" s="11"/>
      <c r="BG839" s="11"/>
      <c r="BH839" s="11"/>
      <c r="BI839" s="11"/>
      <c r="BJ839" s="11"/>
      <c r="BK839" s="11"/>
      <c r="BL839" s="11"/>
      <c r="BM839" s="11"/>
    </row>
    <row r="840" spans="1:65" ht="14.25" customHeight="1">
      <c r="A840" s="11"/>
      <c r="B840" s="11"/>
      <c r="C840" s="47"/>
      <c r="D840" s="16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  <c r="AP840" s="11"/>
      <c r="AQ840" s="11"/>
      <c r="AR840" s="11"/>
      <c r="AS840" s="11"/>
      <c r="AT840" s="11"/>
      <c r="AU840" s="11"/>
      <c r="AV840" s="11"/>
      <c r="AW840" s="11"/>
      <c r="AX840" s="11"/>
      <c r="AY840" s="11"/>
      <c r="AZ840" s="11"/>
      <c r="BA840" s="11"/>
      <c r="BB840" s="11"/>
      <c r="BC840" s="11"/>
      <c r="BD840" s="11"/>
      <c r="BE840" s="11"/>
      <c r="BF840" s="11"/>
      <c r="BG840" s="11"/>
      <c r="BH840" s="11"/>
      <c r="BI840" s="11"/>
      <c r="BJ840" s="11"/>
      <c r="BK840" s="11"/>
      <c r="BL840" s="11"/>
      <c r="BM840" s="11"/>
    </row>
    <row r="841" spans="1:65" ht="14.25" customHeight="1">
      <c r="A841" s="11"/>
      <c r="B841" s="11"/>
      <c r="C841" s="47"/>
      <c r="D841" s="16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  <c r="AP841" s="11"/>
      <c r="AQ841" s="11"/>
      <c r="AR841" s="11"/>
      <c r="AS841" s="11"/>
      <c r="AT841" s="11"/>
      <c r="AU841" s="11"/>
      <c r="AV841" s="11"/>
      <c r="AW841" s="11"/>
      <c r="AX841" s="11"/>
      <c r="AY841" s="11"/>
      <c r="AZ841" s="11"/>
      <c r="BA841" s="11"/>
      <c r="BB841" s="11"/>
      <c r="BC841" s="11"/>
      <c r="BD841" s="11"/>
      <c r="BE841" s="11"/>
      <c r="BF841" s="11"/>
      <c r="BG841" s="11"/>
      <c r="BH841" s="11"/>
      <c r="BI841" s="11"/>
      <c r="BJ841" s="11"/>
      <c r="BK841" s="11"/>
      <c r="BL841" s="11"/>
      <c r="BM841" s="11"/>
    </row>
    <row r="842" spans="1:65" ht="14.25" customHeight="1">
      <c r="A842" s="11"/>
      <c r="B842" s="11"/>
      <c r="C842" s="47"/>
      <c r="D842" s="16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1"/>
      <c r="AP842" s="11"/>
      <c r="AQ842" s="11"/>
      <c r="AR842" s="11"/>
      <c r="AS842" s="11"/>
      <c r="AT842" s="11"/>
      <c r="AU842" s="11"/>
      <c r="AV842" s="11"/>
      <c r="AW842" s="11"/>
      <c r="AX842" s="11"/>
      <c r="AY842" s="11"/>
      <c r="AZ842" s="11"/>
      <c r="BA842" s="11"/>
      <c r="BB842" s="11"/>
      <c r="BC842" s="11"/>
      <c r="BD842" s="11"/>
      <c r="BE842" s="11"/>
      <c r="BF842" s="11"/>
      <c r="BG842" s="11"/>
      <c r="BH842" s="11"/>
      <c r="BI842" s="11"/>
      <c r="BJ842" s="11"/>
      <c r="BK842" s="11"/>
      <c r="BL842" s="11"/>
      <c r="BM842" s="11"/>
    </row>
    <row r="843" spans="1:65" ht="14.25" customHeight="1">
      <c r="A843" s="11"/>
      <c r="B843" s="11"/>
      <c r="C843" s="47"/>
      <c r="D843" s="16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  <c r="AP843" s="11"/>
      <c r="AQ843" s="11"/>
      <c r="AR843" s="11"/>
      <c r="AS843" s="11"/>
      <c r="AT843" s="11"/>
      <c r="AU843" s="11"/>
      <c r="AV843" s="11"/>
      <c r="AW843" s="11"/>
      <c r="AX843" s="11"/>
      <c r="AY843" s="11"/>
      <c r="AZ843" s="11"/>
      <c r="BA843" s="11"/>
      <c r="BB843" s="11"/>
      <c r="BC843" s="11"/>
      <c r="BD843" s="11"/>
      <c r="BE843" s="11"/>
      <c r="BF843" s="11"/>
      <c r="BG843" s="11"/>
      <c r="BH843" s="11"/>
      <c r="BI843" s="11"/>
      <c r="BJ843" s="11"/>
      <c r="BK843" s="11"/>
      <c r="BL843" s="11"/>
      <c r="BM843" s="11"/>
    </row>
    <row r="844" spans="1:65" ht="14.25" customHeight="1">
      <c r="A844" s="11"/>
      <c r="B844" s="11"/>
      <c r="C844" s="47"/>
      <c r="D844" s="16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  <c r="AV844" s="11"/>
      <c r="AW844" s="11"/>
      <c r="AX844" s="11"/>
      <c r="AY844" s="11"/>
      <c r="AZ844" s="11"/>
      <c r="BA844" s="11"/>
      <c r="BB844" s="11"/>
      <c r="BC844" s="11"/>
      <c r="BD844" s="11"/>
      <c r="BE844" s="11"/>
      <c r="BF844" s="11"/>
      <c r="BG844" s="11"/>
      <c r="BH844" s="11"/>
      <c r="BI844" s="11"/>
      <c r="BJ844" s="11"/>
      <c r="BK844" s="11"/>
      <c r="BL844" s="11"/>
      <c r="BM844" s="11"/>
    </row>
    <row r="845" spans="1:65" ht="14.25" customHeight="1">
      <c r="A845" s="11"/>
      <c r="B845" s="11"/>
      <c r="C845" s="47"/>
      <c r="D845" s="16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  <c r="AV845" s="11"/>
      <c r="AW845" s="11"/>
      <c r="AX845" s="11"/>
      <c r="AY845" s="11"/>
      <c r="AZ845" s="11"/>
      <c r="BA845" s="11"/>
      <c r="BB845" s="11"/>
      <c r="BC845" s="11"/>
      <c r="BD845" s="11"/>
      <c r="BE845" s="11"/>
      <c r="BF845" s="11"/>
      <c r="BG845" s="11"/>
      <c r="BH845" s="11"/>
      <c r="BI845" s="11"/>
      <c r="BJ845" s="11"/>
      <c r="BK845" s="11"/>
      <c r="BL845" s="11"/>
      <c r="BM845" s="11"/>
    </row>
    <row r="846" spans="1:65" ht="14.25" customHeight="1">
      <c r="A846" s="11"/>
      <c r="B846" s="11"/>
      <c r="C846" s="47"/>
      <c r="D846" s="16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  <c r="AV846" s="11"/>
      <c r="AW846" s="11"/>
      <c r="AX846" s="11"/>
      <c r="AY846" s="11"/>
      <c r="AZ846" s="11"/>
      <c r="BA846" s="11"/>
      <c r="BB846" s="11"/>
      <c r="BC846" s="11"/>
      <c r="BD846" s="11"/>
      <c r="BE846" s="11"/>
      <c r="BF846" s="11"/>
      <c r="BG846" s="11"/>
      <c r="BH846" s="11"/>
      <c r="BI846" s="11"/>
      <c r="BJ846" s="11"/>
      <c r="BK846" s="11"/>
      <c r="BL846" s="11"/>
      <c r="BM846" s="11"/>
    </row>
    <row r="847" spans="1:65" ht="14.25" customHeight="1">
      <c r="A847" s="11"/>
      <c r="B847" s="11"/>
      <c r="C847" s="47"/>
      <c r="D847" s="16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  <c r="AV847" s="11"/>
      <c r="AW847" s="11"/>
      <c r="AX847" s="11"/>
      <c r="AY847" s="11"/>
      <c r="AZ847" s="11"/>
      <c r="BA847" s="11"/>
      <c r="BB847" s="11"/>
      <c r="BC847" s="11"/>
      <c r="BD847" s="11"/>
      <c r="BE847" s="11"/>
      <c r="BF847" s="11"/>
      <c r="BG847" s="11"/>
      <c r="BH847" s="11"/>
      <c r="BI847" s="11"/>
      <c r="BJ847" s="11"/>
      <c r="BK847" s="11"/>
      <c r="BL847" s="11"/>
      <c r="BM847" s="11"/>
    </row>
    <row r="848" spans="1:65" ht="14.25" customHeight="1">
      <c r="A848" s="11"/>
      <c r="B848" s="11"/>
      <c r="C848" s="47"/>
      <c r="D848" s="16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  <c r="AP848" s="11"/>
      <c r="AQ848" s="11"/>
      <c r="AR848" s="11"/>
      <c r="AS848" s="11"/>
      <c r="AT848" s="11"/>
      <c r="AU848" s="11"/>
      <c r="AV848" s="11"/>
      <c r="AW848" s="11"/>
      <c r="AX848" s="11"/>
      <c r="AY848" s="11"/>
      <c r="AZ848" s="11"/>
      <c r="BA848" s="11"/>
      <c r="BB848" s="11"/>
      <c r="BC848" s="11"/>
      <c r="BD848" s="11"/>
      <c r="BE848" s="11"/>
      <c r="BF848" s="11"/>
      <c r="BG848" s="11"/>
      <c r="BH848" s="11"/>
      <c r="BI848" s="11"/>
      <c r="BJ848" s="11"/>
      <c r="BK848" s="11"/>
      <c r="BL848" s="11"/>
      <c r="BM848" s="11"/>
    </row>
    <row r="849" spans="1:65" ht="14.25" customHeight="1">
      <c r="A849" s="11"/>
      <c r="B849" s="11"/>
      <c r="C849" s="47"/>
      <c r="D849" s="16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11"/>
      <c r="AW849" s="11"/>
      <c r="AX849" s="11"/>
      <c r="AY849" s="11"/>
      <c r="AZ849" s="11"/>
      <c r="BA849" s="11"/>
      <c r="BB849" s="11"/>
      <c r="BC849" s="11"/>
      <c r="BD849" s="11"/>
      <c r="BE849" s="11"/>
      <c r="BF849" s="11"/>
      <c r="BG849" s="11"/>
      <c r="BH849" s="11"/>
      <c r="BI849" s="11"/>
      <c r="BJ849" s="11"/>
      <c r="BK849" s="11"/>
      <c r="BL849" s="11"/>
      <c r="BM849" s="11"/>
    </row>
    <row r="850" spans="1:65" ht="14.25" customHeight="1">
      <c r="A850" s="11"/>
      <c r="B850" s="11"/>
      <c r="C850" s="47"/>
      <c r="D850" s="16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  <c r="AV850" s="11"/>
      <c r="AW850" s="11"/>
      <c r="AX850" s="11"/>
      <c r="AY850" s="11"/>
      <c r="AZ850" s="11"/>
      <c r="BA850" s="11"/>
      <c r="BB850" s="11"/>
      <c r="BC850" s="11"/>
      <c r="BD850" s="11"/>
      <c r="BE850" s="11"/>
      <c r="BF850" s="11"/>
      <c r="BG850" s="11"/>
      <c r="BH850" s="11"/>
      <c r="BI850" s="11"/>
      <c r="BJ850" s="11"/>
      <c r="BK850" s="11"/>
      <c r="BL850" s="11"/>
      <c r="BM850" s="11"/>
    </row>
    <row r="851" spans="1:65" ht="14.25" customHeight="1">
      <c r="A851" s="11"/>
      <c r="B851" s="11"/>
      <c r="C851" s="47"/>
      <c r="D851" s="16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  <c r="AV851" s="11"/>
      <c r="AW851" s="11"/>
      <c r="AX851" s="11"/>
      <c r="AY851" s="11"/>
      <c r="AZ851" s="11"/>
      <c r="BA851" s="11"/>
      <c r="BB851" s="11"/>
      <c r="BC851" s="11"/>
      <c r="BD851" s="11"/>
      <c r="BE851" s="11"/>
      <c r="BF851" s="11"/>
      <c r="BG851" s="11"/>
      <c r="BH851" s="11"/>
      <c r="BI851" s="11"/>
      <c r="BJ851" s="11"/>
      <c r="BK851" s="11"/>
      <c r="BL851" s="11"/>
      <c r="BM851" s="11"/>
    </row>
    <row r="852" spans="1:65" ht="14.25" customHeight="1">
      <c r="A852" s="11"/>
      <c r="B852" s="11"/>
      <c r="C852" s="47"/>
      <c r="D852" s="16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/>
      <c r="AT852" s="11"/>
      <c r="AU852" s="11"/>
      <c r="AV852" s="11"/>
      <c r="AW852" s="11"/>
      <c r="AX852" s="11"/>
      <c r="AY852" s="11"/>
      <c r="AZ852" s="11"/>
      <c r="BA852" s="11"/>
      <c r="BB852" s="11"/>
      <c r="BC852" s="11"/>
      <c r="BD852" s="11"/>
      <c r="BE852" s="11"/>
      <c r="BF852" s="11"/>
      <c r="BG852" s="11"/>
      <c r="BH852" s="11"/>
      <c r="BI852" s="11"/>
      <c r="BJ852" s="11"/>
      <c r="BK852" s="11"/>
      <c r="BL852" s="11"/>
      <c r="BM852" s="11"/>
    </row>
    <row r="853" spans="1:65" ht="14.25" customHeight="1">
      <c r="A853" s="11"/>
      <c r="B853" s="11"/>
      <c r="C853" s="47"/>
      <c r="D853" s="16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  <c r="AV853" s="11"/>
      <c r="AW853" s="11"/>
      <c r="AX853" s="11"/>
      <c r="AY853" s="11"/>
      <c r="AZ853" s="11"/>
      <c r="BA853" s="11"/>
      <c r="BB853" s="11"/>
      <c r="BC853" s="11"/>
      <c r="BD853" s="11"/>
      <c r="BE853" s="11"/>
      <c r="BF853" s="11"/>
      <c r="BG853" s="11"/>
      <c r="BH853" s="11"/>
      <c r="BI853" s="11"/>
      <c r="BJ853" s="11"/>
      <c r="BK853" s="11"/>
      <c r="BL853" s="11"/>
      <c r="BM853" s="11"/>
    </row>
    <row r="854" spans="1:65" ht="14.25" customHeight="1">
      <c r="A854" s="11"/>
      <c r="B854" s="11"/>
      <c r="C854" s="47"/>
      <c r="D854" s="16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1"/>
      <c r="AP854" s="11"/>
      <c r="AQ854" s="11"/>
      <c r="AR854" s="11"/>
      <c r="AS854" s="11"/>
      <c r="AT854" s="11"/>
      <c r="AU854" s="11"/>
      <c r="AV854" s="11"/>
      <c r="AW854" s="11"/>
      <c r="AX854" s="11"/>
      <c r="AY854" s="11"/>
      <c r="AZ854" s="11"/>
      <c r="BA854" s="11"/>
      <c r="BB854" s="11"/>
      <c r="BC854" s="11"/>
      <c r="BD854" s="11"/>
      <c r="BE854" s="11"/>
      <c r="BF854" s="11"/>
      <c r="BG854" s="11"/>
      <c r="BH854" s="11"/>
      <c r="BI854" s="11"/>
      <c r="BJ854" s="11"/>
      <c r="BK854" s="11"/>
      <c r="BL854" s="11"/>
      <c r="BM854" s="11"/>
    </row>
    <row r="855" spans="1:65" ht="14.25" customHeight="1">
      <c r="A855" s="11"/>
      <c r="B855" s="11"/>
      <c r="C855" s="47"/>
      <c r="D855" s="16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  <c r="AP855" s="11"/>
      <c r="AQ855" s="11"/>
      <c r="AR855" s="11"/>
      <c r="AS855" s="11"/>
      <c r="AT855" s="11"/>
      <c r="AU855" s="11"/>
      <c r="AV855" s="11"/>
      <c r="AW855" s="11"/>
      <c r="AX855" s="11"/>
      <c r="AY855" s="11"/>
      <c r="AZ855" s="11"/>
      <c r="BA855" s="11"/>
      <c r="BB855" s="11"/>
      <c r="BC855" s="11"/>
      <c r="BD855" s="11"/>
      <c r="BE855" s="11"/>
      <c r="BF855" s="11"/>
      <c r="BG855" s="11"/>
      <c r="BH855" s="11"/>
      <c r="BI855" s="11"/>
      <c r="BJ855" s="11"/>
      <c r="BK855" s="11"/>
      <c r="BL855" s="11"/>
      <c r="BM855" s="11"/>
    </row>
    <row r="856" spans="1:65" ht="14.25" customHeight="1">
      <c r="A856" s="11"/>
      <c r="B856" s="11"/>
      <c r="C856" s="47"/>
      <c r="D856" s="16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  <c r="AP856" s="11"/>
      <c r="AQ856" s="11"/>
      <c r="AR856" s="11"/>
      <c r="AS856" s="11"/>
      <c r="AT856" s="11"/>
      <c r="AU856" s="11"/>
      <c r="AV856" s="11"/>
      <c r="AW856" s="11"/>
      <c r="AX856" s="11"/>
      <c r="AY856" s="11"/>
      <c r="AZ856" s="11"/>
      <c r="BA856" s="11"/>
      <c r="BB856" s="11"/>
      <c r="BC856" s="11"/>
      <c r="BD856" s="11"/>
      <c r="BE856" s="11"/>
      <c r="BF856" s="11"/>
      <c r="BG856" s="11"/>
      <c r="BH856" s="11"/>
      <c r="BI856" s="11"/>
      <c r="BJ856" s="11"/>
      <c r="BK856" s="11"/>
      <c r="BL856" s="11"/>
      <c r="BM856" s="11"/>
    </row>
    <row r="857" spans="1:65" ht="14.25" customHeight="1">
      <c r="A857" s="11"/>
      <c r="B857" s="11"/>
      <c r="C857" s="47"/>
      <c r="D857" s="16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  <c r="AP857" s="11"/>
      <c r="AQ857" s="11"/>
      <c r="AR857" s="11"/>
      <c r="AS857" s="11"/>
      <c r="AT857" s="11"/>
      <c r="AU857" s="11"/>
      <c r="AV857" s="11"/>
      <c r="AW857" s="11"/>
      <c r="AX857" s="11"/>
      <c r="AY857" s="11"/>
      <c r="AZ857" s="11"/>
      <c r="BA857" s="11"/>
      <c r="BB857" s="11"/>
      <c r="BC857" s="11"/>
      <c r="BD857" s="11"/>
      <c r="BE857" s="11"/>
      <c r="BF857" s="11"/>
      <c r="BG857" s="11"/>
      <c r="BH857" s="11"/>
      <c r="BI857" s="11"/>
      <c r="BJ857" s="11"/>
      <c r="BK857" s="11"/>
      <c r="BL857" s="11"/>
      <c r="BM857" s="11"/>
    </row>
    <row r="858" spans="1:65" ht="14.25" customHeight="1">
      <c r="A858" s="11"/>
      <c r="B858" s="11"/>
      <c r="C858" s="47"/>
      <c r="D858" s="16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  <c r="AP858" s="11"/>
      <c r="AQ858" s="11"/>
      <c r="AR858" s="11"/>
      <c r="AS858" s="11"/>
      <c r="AT858" s="11"/>
      <c r="AU858" s="11"/>
      <c r="AV858" s="11"/>
      <c r="AW858" s="11"/>
      <c r="AX858" s="11"/>
      <c r="AY858" s="11"/>
      <c r="AZ858" s="11"/>
      <c r="BA858" s="11"/>
      <c r="BB858" s="11"/>
      <c r="BC858" s="11"/>
      <c r="BD858" s="11"/>
      <c r="BE858" s="11"/>
      <c r="BF858" s="11"/>
      <c r="BG858" s="11"/>
      <c r="BH858" s="11"/>
      <c r="BI858" s="11"/>
      <c r="BJ858" s="11"/>
      <c r="BK858" s="11"/>
      <c r="BL858" s="11"/>
      <c r="BM858" s="11"/>
    </row>
    <row r="859" spans="1:65" ht="14.25" customHeight="1">
      <c r="A859" s="11"/>
      <c r="B859" s="11"/>
      <c r="C859" s="47"/>
      <c r="D859" s="16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  <c r="AP859" s="11"/>
      <c r="AQ859" s="11"/>
      <c r="AR859" s="11"/>
      <c r="AS859" s="11"/>
      <c r="AT859" s="11"/>
      <c r="AU859" s="11"/>
      <c r="AV859" s="11"/>
      <c r="AW859" s="11"/>
      <c r="AX859" s="11"/>
      <c r="AY859" s="11"/>
      <c r="AZ859" s="11"/>
      <c r="BA859" s="11"/>
      <c r="BB859" s="11"/>
      <c r="BC859" s="11"/>
      <c r="BD859" s="11"/>
      <c r="BE859" s="11"/>
      <c r="BF859" s="11"/>
      <c r="BG859" s="11"/>
      <c r="BH859" s="11"/>
      <c r="BI859" s="11"/>
      <c r="BJ859" s="11"/>
      <c r="BK859" s="11"/>
      <c r="BL859" s="11"/>
      <c r="BM859" s="11"/>
    </row>
    <row r="860" spans="1:65" ht="14.25" customHeight="1">
      <c r="A860" s="11"/>
      <c r="B860" s="11"/>
      <c r="C860" s="47"/>
      <c r="D860" s="16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  <c r="AP860" s="11"/>
      <c r="AQ860" s="11"/>
      <c r="AR860" s="11"/>
      <c r="AS860" s="11"/>
      <c r="AT860" s="11"/>
      <c r="AU860" s="11"/>
      <c r="AV860" s="11"/>
      <c r="AW860" s="11"/>
      <c r="AX860" s="11"/>
      <c r="AY860" s="11"/>
      <c r="AZ860" s="11"/>
      <c r="BA860" s="11"/>
      <c r="BB860" s="11"/>
      <c r="BC860" s="11"/>
      <c r="BD860" s="11"/>
      <c r="BE860" s="11"/>
      <c r="BF860" s="11"/>
      <c r="BG860" s="11"/>
      <c r="BH860" s="11"/>
      <c r="BI860" s="11"/>
      <c r="BJ860" s="11"/>
      <c r="BK860" s="11"/>
      <c r="BL860" s="11"/>
      <c r="BM860" s="11"/>
    </row>
    <row r="861" spans="1:65" ht="14.25" customHeight="1">
      <c r="A861" s="11"/>
      <c r="B861" s="11"/>
      <c r="C861" s="47"/>
      <c r="D861" s="16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  <c r="AP861" s="11"/>
      <c r="AQ861" s="11"/>
      <c r="AR861" s="11"/>
      <c r="AS861" s="11"/>
      <c r="AT861" s="11"/>
      <c r="AU861" s="11"/>
      <c r="AV861" s="11"/>
      <c r="AW861" s="11"/>
      <c r="AX861" s="11"/>
      <c r="AY861" s="11"/>
      <c r="AZ861" s="11"/>
      <c r="BA861" s="11"/>
      <c r="BB861" s="11"/>
      <c r="BC861" s="11"/>
      <c r="BD861" s="11"/>
      <c r="BE861" s="11"/>
      <c r="BF861" s="11"/>
      <c r="BG861" s="11"/>
      <c r="BH861" s="11"/>
      <c r="BI861" s="11"/>
      <c r="BJ861" s="11"/>
      <c r="BK861" s="11"/>
      <c r="BL861" s="11"/>
      <c r="BM861" s="11"/>
    </row>
    <row r="862" spans="1:65" ht="14.25" customHeight="1">
      <c r="A862" s="11"/>
      <c r="B862" s="11"/>
      <c r="C862" s="47"/>
      <c r="D862" s="16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  <c r="AP862" s="11"/>
      <c r="AQ862" s="11"/>
      <c r="AR862" s="11"/>
      <c r="AS862" s="11"/>
      <c r="AT862" s="11"/>
      <c r="AU862" s="11"/>
      <c r="AV862" s="11"/>
      <c r="AW862" s="11"/>
      <c r="AX862" s="11"/>
      <c r="AY862" s="11"/>
      <c r="AZ862" s="11"/>
      <c r="BA862" s="11"/>
      <c r="BB862" s="11"/>
      <c r="BC862" s="11"/>
      <c r="BD862" s="11"/>
      <c r="BE862" s="11"/>
      <c r="BF862" s="11"/>
      <c r="BG862" s="11"/>
      <c r="BH862" s="11"/>
      <c r="BI862" s="11"/>
      <c r="BJ862" s="11"/>
      <c r="BK862" s="11"/>
      <c r="BL862" s="11"/>
      <c r="BM862" s="11"/>
    </row>
    <row r="863" spans="1:65" ht="14.25" customHeight="1">
      <c r="A863" s="11"/>
      <c r="B863" s="11"/>
      <c r="C863" s="47"/>
      <c r="D863" s="16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  <c r="AP863" s="11"/>
      <c r="AQ863" s="11"/>
      <c r="AR863" s="11"/>
      <c r="AS863" s="11"/>
      <c r="AT863" s="11"/>
      <c r="AU863" s="11"/>
      <c r="AV863" s="11"/>
      <c r="AW863" s="11"/>
      <c r="AX863" s="11"/>
      <c r="AY863" s="11"/>
      <c r="AZ863" s="11"/>
      <c r="BA863" s="11"/>
      <c r="BB863" s="11"/>
      <c r="BC863" s="11"/>
      <c r="BD863" s="11"/>
      <c r="BE863" s="11"/>
      <c r="BF863" s="11"/>
      <c r="BG863" s="11"/>
      <c r="BH863" s="11"/>
      <c r="BI863" s="11"/>
      <c r="BJ863" s="11"/>
      <c r="BK863" s="11"/>
      <c r="BL863" s="11"/>
      <c r="BM863" s="11"/>
    </row>
    <row r="864" spans="1:65" ht="14.25" customHeight="1">
      <c r="A864" s="11"/>
      <c r="B864" s="11"/>
      <c r="C864" s="47"/>
      <c r="D864" s="16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  <c r="AP864" s="11"/>
      <c r="AQ864" s="11"/>
      <c r="AR864" s="11"/>
      <c r="AS864" s="11"/>
      <c r="AT864" s="11"/>
      <c r="AU864" s="11"/>
      <c r="AV864" s="11"/>
      <c r="AW864" s="11"/>
      <c r="AX864" s="11"/>
      <c r="AY864" s="11"/>
      <c r="AZ864" s="11"/>
      <c r="BA864" s="11"/>
      <c r="BB864" s="11"/>
      <c r="BC864" s="11"/>
      <c r="BD864" s="11"/>
      <c r="BE864" s="11"/>
      <c r="BF864" s="11"/>
      <c r="BG864" s="11"/>
      <c r="BH864" s="11"/>
      <c r="BI864" s="11"/>
      <c r="BJ864" s="11"/>
      <c r="BK864" s="11"/>
      <c r="BL864" s="11"/>
      <c r="BM864" s="11"/>
    </row>
    <row r="865" spans="1:65" ht="14.25" customHeight="1">
      <c r="A865" s="11"/>
      <c r="B865" s="11"/>
      <c r="C865" s="47"/>
      <c r="D865" s="16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  <c r="AP865" s="11"/>
      <c r="AQ865" s="11"/>
      <c r="AR865" s="11"/>
      <c r="AS865" s="11"/>
      <c r="AT865" s="11"/>
      <c r="AU865" s="11"/>
      <c r="AV865" s="11"/>
      <c r="AW865" s="11"/>
      <c r="AX865" s="11"/>
      <c r="AY865" s="11"/>
      <c r="AZ865" s="11"/>
      <c r="BA865" s="11"/>
      <c r="BB865" s="11"/>
      <c r="BC865" s="11"/>
      <c r="BD865" s="11"/>
      <c r="BE865" s="11"/>
      <c r="BF865" s="11"/>
      <c r="BG865" s="11"/>
      <c r="BH865" s="11"/>
      <c r="BI865" s="11"/>
      <c r="BJ865" s="11"/>
      <c r="BK865" s="11"/>
      <c r="BL865" s="11"/>
      <c r="BM865" s="11"/>
    </row>
    <row r="866" spans="1:65" ht="14.25" customHeight="1">
      <c r="A866" s="11"/>
      <c r="B866" s="11"/>
      <c r="C866" s="47"/>
      <c r="D866" s="16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  <c r="AP866" s="11"/>
      <c r="AQ866" s="11"/>
      <c r="AR866" s="11"/>
      <c r="AS866" s="11"/>
      <c r="AT866" s="11"/>
      <c r="AU866" s="11"/>
      <c r="AV866" s="11"/>
      <c r="AW866" s="11"/>
      <c r="AX866" s="11"/>
      <c r="AY866" s="11"/>
      <c r="AZ866" s="11"/>
      <c r="BA866" s="11"/>
      <c r="BB866" s="11"/>
      <c r="BC866" s="11"/>
      <c r="BD866" s="11"/>
      <c r="BE866" s="11"/>
      <c r="BF866" s="11"/>
      <c r="BG866" s="11"/>
      <c r="BH866" s="11"/>
      <c r="BI866" s="11"/>
      <c r="BJ866" s="11"/>
      <c r="BK866" s="11"/>
      <c r="BL866" s="11"/>
      <c r="BM866" s="11"/>
    </row>
    <row r="867" spans="1:65" ht="14.25" customHeight="1">
      <c r="A867" s="11"/>
      <c r="B867" s="11"/>
      <c r="C867" s="47"/>
      <c r="D867" s="16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  <c r="AP867" s="11"/>
      <c r="AQ867" s="11"/>
      <c r="AR867" s="11"/>
      <c r="AS867" s="11"/>
      <c r="AT867" s="11"/>
      <c r="AU867" s="11"/>
      <c r="AV867" s="11"/>
      <c r="AW867" s="11"/>
      <c r="AX867" s="11"/>
      <c r="AY867" s="11"/>
      <c r="AZ867" s="11"/>
      <c r="BA867" s="11"/>
      <c r="BB867" s="11"/>
      <c r="BC867" s="11"/>
      <c r="BD867" s="11"/>
      <c r="BE867" s="11"/>
      <c r="BF867" s="11"/>
      <c r="BG867" s="11"/>
      <c r="BH867" s="11"/>
      <c r="BI867" s="11"/>
      <c r="BJ867" s="11"/>
      <c r="BK867" s="11"/>
      <c r="BL867" s="11"/>
      <c r="BM867" s="11"/>
    </row>
    <row r="868" spans="1:65" ht="14.25" customHeight="1">
      <c r="A868" s="11"/>
      <c r="B868" s="11"/>
      <c r="C868" s="47"/>
      <c r="D868" s="16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  <c r="AP868" s="11"/>
      <c r="AQ868" s="11"/>
      <c r="AR868" s="11"/>
      <c r="AS868" s="11"/>
      <c r="AT868" s="11"/>
      <c r="AU868" s="11"/>
      <c r="AV868" s="11"/>
      <c r="AW868" s="11"/>
      <c r="AX868" s="11"/>
      <c r="AY868" s="11"/>
      <c r="AZ868" s="11"/>
      <c r="BA868" s="11"/>
      <c r="BB868" s="11"/>
      <c r="BC868" s="11"/>
      <c r="BD868" s="11"/>
      <c r="BE868" s="11"/>
      <c r="BF868" s="11"/>
      <c r="BG868" s="11"/>
      <c r="BH868" s="11"/>
      <c r="BI868" s="11"/>
      <c r="BJ868" s="11"/>
      <c r="BK868" s="11"/>
      <c r="BL868" s="11"/>
      <c r="BM868" s="11"/>
    </row>
    <row r="869" spans="1:65" ht="14.25" customHeight="1">
      <c r="A869" s="11"/>
      <c r="B869" s="11"/>
      <c r="C869" s="47"/>
      <c r="D869" s="16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  <c r="AP869" s="11"/>
      <c r="AQ869" s="11"/>
      <c r="AR869" s="11"/>
      <c r="AS869" s="11"/>
      <c r="AT869" s="11"/>
      <c r="AU869" s="11"/>
      <c r="AV869" s="11"/>
      <c r="AW869" s="11"/>
      <c r="AX869" s="11"/>
      <c r="AY869" s="11"/>
      <c r="AZ869" s="11"/>
      <c r="BA869" s="11"/>
      <c r="BB869" s="11"/>
      <c r="BC869" s="11"/>
      <c r="BD869" s="11"/>
      <c r="BE869" s="11"/>
      <c r="BF869" s="11"/>
      <c r="BG869" s="11"/>
      <c r="BH869" s="11"/>
      <c r="BI869" s="11"/>
      <c r="BJ869" s="11"/>
      <c r="BK869" s="11"/>
      <c r="BL869" s="11"/>
      <c r="BM869" s="11"/>
    </row>
    <row r="870" spans="1:65" ht="14.25" customHeight="1">
      <c r="A870" s="11"/>
      <c r="B870" s="11"/>
      <c r="C870" s="47"/>
      <c r="D870" s="16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  <c r="AP870" s="11"/>
      <c r="AQ870" s="11"/>
      <c r="AR870" s="11"/>
      <c r="AS870" s="11"/>
      <c r="AT870" s="11"/>
      <c r="AU870" s="11"/>
      <c r="AV870" s="11"/>
      <c r="AW870" s="11"/>
      <c r="AX870" s="11"/>
      <c r="AY870" s="11"/>
      <c r="AZ870" s="11"/>
      <c r="BA870" s="11"/>
      <c r="BB870" s="11"/>
      <c r="BC870" s="11"/>
      <c r="BD870" s="11"/>
      <c r="BE870" s="11"/>
      <c r="BF870" s="11"/>
      <c r="BG870" s="11"/>
      <c r="BH870" s="11"/>
      <c r="BI870" s="11"/>
      <c r="BJ870" s="11"/>
      <c r="BK870" s="11"/>
      <c r="BL870" s="11"/>
      <c r="BM870" s="11"/>
    </row>
    <row r="871" spans="1:65" ht="14.25" customHeight="1">
      <c r="A871" s="11"/>
      <c r="B871" s="11"/>
      <c r="C871" s="47"/>
      <c r="D871" s="16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  <c r="AP871" s="11"/>
      <c r="AQ871" s="11"/>
      <c r="AR871" s="11"/>
      <c r="AS871" s="11"/>
      <c r="AT871" s="11"/>
      <c r="AU871" s="11"/>
      <c r="AV871" s="11"/>
      <c r="AW871" s="11"/>
      <c r="AX871" s="11"/>
      <c r="AY871" s="11"/>
      <c r="AZ871" s="11"/>
      <c r="BA871" s="11"/>
      <c r="BB871" s="11"/>
      <c r="BC871" s="11"/>
      <c r="BD871" s="11"/>
      <c r="BE871" s="11"/>
      <c r="BF871" s="11"/>
      <c r="BG871" s="11"/>
      <c r="BH871" s="11"/>
      <c r="BI871" s="11"/>
      <c r="BJ871" s="11"/>
      <c r="BK871" s="11"/>
      <c r="BL871" s="11"/>
      <c r="BM871" s="11"/>
    </row>
    <row r="872" spans="1:65" ht="14.25" customHeight="1">
      <c r="A872" s="11"/>
      <c r="B872" s="11"/>
      <c r="C872" s="47"/>
      <c r="D872" s="16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  <c r="AP872" s="11"/>
      <c r="AQ872" s="11"/>
      <c r="AR872" s="11"/>
      <c r="AS872" s="11"/>
      <c r="AT872" s="11"/>
      <c r="AU872" s="11"/>
      <c r="AV872" s="11"/>
      <c r="AW872" s="11"/>
      <c r="AX872" s="11"/>
      <c r="AY872" s="11"/>
      <c r="AZ872" s="11"/>
      <c r="BA872" s="11"/>
      <c r="BB872" s="11"/>
      <c r="BC872" s="11"/>
      <c r="BD872" s="11"/>
      <c r="BE872" s="11"/>
      <c r="BF872" s="11"/>
      <c r="BG872" s="11"/>
      <c r="BH872" s="11"/>
      <c r="BI872" s="11"/>
      <c r="BJ872" s="11"/>
      <c r="BK872" s="11"/>
      <c r="BL872" s="11"/>
      <c r="BM872" s="11"/>
    </row>
    <row r="873" spans="1:65" ht="14.25" customHeight="1">
      <c r="A873" s="11"/>
      <c r="B873" s="11"/>
      <c r="C873" s="47"/>
      <c r="D873" s="16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  <c r="AP873" s="11"/>
      <c r="AQ873" s="11"/>
      <c r="AR873" s="11"/>
      <c r="AS873" s="11"/>
      <c r="AT873" s="11"/>
      <c r="AU873" s="11"/>
      <c r="AV873" s="11"/>
      <c r="AW873" s="11"/>
      <c r="AX873" s="11"/>
      <c r="AY873" s="11"/>
      <c r="AZ873" s="11"/>
      <c r="BA873" s="11"/>
      <c r="BB873" s="11"/>
      <c r="BC873" s="11"/>
      <c r="BD873" s="11"/>
      <c r="BE873" s="11"/>
      <c r="BF873" s="11"/>
      <c r="BG873" s="11"/>
      <c r="BH873" s="11"/>
      <c r="BI873" s="11"/>
      <c r="BJ873" s="11"/>
      <c r="BK873" s="11"/>
      <c r="BL873" s="11"/>
      <c r="BM873" s="11"/>
    </row>
    <row r="874" spans="1:65" ht="14.25" customHeight="1">
      <c r="A874" s="11"/>
      <c r="B874" s="11"/>
      <c r="C874" s="47"/>
      <c r="D874" s="16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  <c r="AP874" s="11"/>
      <c r="AQ874" s="11"/>
      <c r="AR874" s="11"/>
      <c r="AS874" s="11"/>
      <c r="AT874" s="11"/>
      <c r="AU874" s="11"/>
      <c r="AV874" s="11"/>
      <c r="AW874" s="11"/>
      <c r="AX874" s="11"/>
      <c r="AY874" s="11"/>
      <c r="AZ874" s="11"/>
      <c r="BA874" s="11"/>
      <c r="BB874" s="11"/>
      <c r="BC874" s="11"/>
      <c r="BD874" s="11"/>
      <c r="BE874" s="11"/>
      <c r="BF874" s="11"/>
      <c r="BG874" s="11"/>
      <c r="BH874" s="11"/>
      <c r="BI874" s="11"/>
      <c r="BJ874" s="11"/>
      <c r="BK874" s="11"/>
      <c r="BL874" s="11"/>
      <c r="BM874" s="11"/>
    </row>
    <row r="875" spans="1:65" ht="14.25" customHeight="1">
      <c r="A875" s="11"/>
      <c r="B875" s="11"/>
      <c r="C875" s="47"/>
      <c r="D875" s="16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  <c r="AP875" s="11"/>
      <c r="AQ875" s="11"/>
      <c r="AR875" s="11"/>
      <c r="AS875" s="11"/>
      <c r="AT875" s="11"/>
      <c r="AU875" s="11"/>
      <c r="AV875" s="11"/>
      <c r="AW875" s="11"/>
      <c r="AX875" s="11"/>
      <c r="AY875" s="11"/>
      <c r="AZ875" s="11"/>
      <c r="BA875" s="11"/>
      <c r="BB875" s="11"/>
      <c r="BC875" s="11"/>
      <c r="BD875" s="11"/>
      <c r="BE875" s="11"/>
      <c r="BF875" s="11"/>
      <c r="BG875" s="11"/>
      <c r="BH875" s="11"/>
      <c r="BI875" s="11"/>
      <c r="BJ875" s="11"/>
      <c r="BK875" s="11"/>
      <c r="BL875" s="11"/>
      <c r="BM875" s="11"/>
    </row>
    <row r="876" spans="1:65" ht="14.25" customHeight="1">
      <c r="A876" s="11"/>
      <c r="B876" s="11"/>
      <c r="C876" s="47"/>
      <c r="D876" s="16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  <c r="AP876" s="11"/>
      <c r="AQ876" s="11"/>
      <c r="AR876" s="11"/>
      <c r="AS876" s="11"/>
      <c r="AT876" s="11"/>
      <c r="AU876" s="11"/>
      <c r="AV876" s="11"/>
      <c r="AW876" s="11"/>
      <c r="AX876" s="11"/>
      <c r="AY876" s="11"/>
      <c r="AZ876" s="11"/>
      <c r="BA876" s="11"/>
      <c r="BB876" s="11"/>
      <c r="BC876" s="11"/>
      <c r="BD876" s="11"/>
      <c r="BE876" s="11"/>
      <c r="BF876" s="11"/>
      <c r="BG876" s="11"/>
      <c r="BH876" s="11"/>
      <c r="BI876" s="11"/>
      <c r="BJ876" s="11"/>
      <c r="BK876" s="11"/>
      <c r="BL876" s="11"/>
      <c r="BM876" s="11"/>
    </row>
    <row r="877" spans="1:65" ht="14.25" customHeight="1">
      <c r="A877" s="11"/>
      <c r="B877" s="11"/>
      <c r="C877" s="47"/>
      <c r="D877" s="16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  <c r="AP877" s="11"/>
      <c r="AQ877" s="11"/>
      <c r="AR877" s="11"/>
      <c r="AS877" s="11"/>
      <c r="AT877" s="11"/>
      <c r="AU877" s="11"/>
      <c r="AV877" s="11"/>
      <c r="AW877" s="11"/>
      <c r="AX877" s="11"/>
      <c r="AY877" s="11"/>
      <c r="AZ877" s="11"/>
      <c r="BA877" s="11"/>
      <c r="BB877" s="11"/>
      <c r="BC877" s="11"/>
      <c r="BD877" s="11"/>
      <c r="BE877" s="11"/>
      <c r="BF877" s="11"/>
      <c r="BG877" s="11"/>
      <c r="BH877" s="11"/>
      <c r="BI877" s="11"/>
      <c r="BJ877" s="11"/>
      <c r="BK877" s="11"/>
      <c r="BL877" s="11"/>
      <c r="BM877" s="11"/>
    </row>
    <row r="878" spans="1:65" ht="14.25" customHeight="1">
      <c r="A878" s="11"/>
      <c r="B878" s="11"/>
      <c r="C878" s="47"/>
      <c r="D878" s="16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  <c r="AP878" s="11"/>
      <c r="AQ878" s="11"/>
      <c r="AR878" s="11"/>
      <c r="AS878" s="11"/>
      <c r="AT878" s="11"/>
      <c r="AU878" s="11"/>
      <c r="AV878" s="11"/>
      <c r="AW878" s="11"/>
      <c r="AX878" s="11"/>
      <c r="AY878" s="11"/>
      <c r="AZ878" s="11"/>
      <c r="BA878" s="11"/>
      <c r="BB878" s="11"/>
      <c r="BC878" s="11"/>
      <c r="BD878" s="11"/>
      <c r="BE878" s="11"/>
      <c r="BF878" s="11"/>
      <c r="BG878" s="11"/>
      <c r="BH878" s="11"/>
      <c r="BI878" s="11"/>
      <c r="BJ878" s="11"/>
      <c r="BK878" s="11"/>
      <c r="BL878" s="11"/>
      <c r="BM878" s="11"/>
    </row>
    <row r="879" spans="1:65" ht="14.25" customHeight="1">
      <c r="A879" s="11"/>
      <c r="B879" s="11"/>
      <c r="C879" s="47"/>
      <c r="D879" s="16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  <c r="AP879" s="11"/>
      <c r="AQ879" s="11"/>
      <c r="AR879" s="11"/>
      <c r="AS879" s="11"/>
      <c r="AT879" s="11"/>
      <c r="AU879" s="11"/>
      <c r="AV879" s="11"/>
      <c r="AW879" s="11"/>
      <c r="AX879" s="11"/>
      <c r="AY879" s="11"/>
      <c r="AZ879" s="11"/>
      <c r="BA879" s="11"/>
      <c r="BB879" s="11"/>
      <c r="BC879" s="11"/>
      <c r="BD879" s="11"/>
      <c r="BE879" s="11"/>
      <c r="BF879" s="11"/>
      <c r="BG879" s="11"/>
      <c r="BH879" s="11"/>
      <c r="BI879" s="11"/>
      <c r="BJ879" s="11"/>
      <c r="BK879" s="11"/>
      <c r="BL879" s="11"/>
      <c r="BM879" s="11"/>
    </row>
    <row r="880" spans="1:65" ht="14.25" customHeight="1">
      <c r="A880" s="11"/>
      <c r="B880" s="11"/>
      <c r="C880" s="47"/>
      <c r="D880" s="16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  <c r="AV880" s="11"/>
      <c r="AW880" s="11"/>
      <c r="AX880" s="11"/>
      <c r="AY880" s="11"/>
      <c r="AZ880" s="11"/>
      <c r="BA880" s="11"/>
      <c r="BB880" s="11"/>
      <c r="BC880" s="11"/>
      <c r="BD880" s="11"/>
      <c r="BE880" s="11"/>
      <c r="BF880" s="11"/>
      <c r="BG880" s="11"/>
      <c r="BH880" s="11"/>
      <c r="BI880" s="11"/>
      <c r="BJ880" s="11"/>
      <c r="BK880" s="11"/>
      <c r="BL880" s="11"/>
      <c r="BM880" s="11"/>
    </row>
    <row r="881" spans="1:65" ht="14.25" customHeight="1">
      <c r="A881" s="11"/>
      <c r="B881" s="11"/>
      <c r="C881" s="47"/>
      <c r="D881" s="16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  <c r="AV881" s="11"/>
      <c r="AW881" s="11"/>
      <c r="AX881" s="11"/>
      <c r="AY881" s="11"/>
      <c r="AZ881" s="11"/>
      <c r="BA881" s="11"/>
      <c r="BB881" s="11"/>
      <c r="BC881" s="11"/>
      <c r="BD881" s="11"/>
      <c r="BE881" s="11"/>
      <c r="BF881" s="11"/>
      <c r="BG881" s="11"/>
      <c r="BH881" s="11"/>
      <c r="BI881" s="11"/>
      <c r="BJ881" s="11"/>
      <c r="BK881" s="11"/>
      <c r="BL881" s="11"/>
      <c r="BM881" s="11"/>
    </row>
    <row r="882" spans="1:65" ht="14.25" customHeight="1">
      <c r="A882" s="11"/>
      <c r="B882" s="11"/>
      <c r="C882" s="47"/>
      <c r="D882" s="16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/>
      <c r="AT882" s="11"/>
      <c r="AU882" s="11"/>
      <c r="AV882" s="11"/>
      <c r="AW882" s="11"/>
      <c r="AX882" s="11"/>
      <c r="AY882" s="11"/>
      <c r="AZ882" s="11"/>
      <c r="BA882" s="11"/>
      <c r="BB882" s="11"/>
      <c r="BC882" s="11"/>
      <c r="BD882" s="11"/>
      <c r="BE882" s="11"/>
      <c r="BF882" s="11"/>
      <c r="BG882" s="11"/>
      <c r="BH882" s="11"/>
      <c r="BI882" s="11"/>
      <c r="BJ882" s="11"/>
      <c r="BK882" s="11"/>
      <c r="BL882" s="11"/>
      <c r="BM882" s="11"/>
    </row>
    <row r="883" spans="1:65" ht="14.25" customHeight="1">
      <c r="A883" s="11"/>
      <c r="B883" s="11"/>
      <c r="C883" s="47"/>
      <c r="D883" s="16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  <c r="AV883" s="11"/>
      <c r="AW883" s="11"/>
      <c r="AX883" s="11"/>
      <c r="AY883" s="11"/>
      <c r="AZ883" s="11"/>
      <c r="BA883" s="11"/>
      <c r="BB883" s="11"/>
      <c r="BC883" s="11"/>
      <c r="BD883" s="11"/>
      <c r="BE883" s="11"/>
      <c r="BF883" s="11"/>
      <c r="BG883" s="11"/>
      <c r="BH883" s="11"/>
      <c r="BI883" s="11"/>
      <c r="BJ883" s="11"/>
      <c r="BK883" s="11"/>
      <c r="BL883" s="11"/>
      <c r="BM883" s="11"/>
    </row>
    <row r="884" spans="1:65" ht="14.25" customHeight="1">
      <c r="A884" s="11"/>
      <c r="B884" s="11"/>
      <c r="C884" s="47"/>
      <c r="D884" s="16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  <c r="AV884" s="11"/>
      <c r="AW884" s="11"/>
      <c r="AX884" s="11"/>
      <c r="AY884" s="11"/>
      <c r="AZ884" s="11"/>
      <c r="BA884" s="11"/>
      <c r="BB884" s="11"/>
      <c r="BC884" s="11"/>
      <c r="BD884" s="11"/>
      <c r="BE884" s="11"/>
      <c r="BF884" s="11"/>
      <c r="BG884" s="11"/>
      <c r="BH884" s="11"/>
      <c r="BI884" s="11"/>
      <c r="BJ884" s="11"/>
      <c r="BK884" s="11"/>
      <c r="BL884" s="11"/>
      <c r="BM884" s="11"/>
    </row>
    <row r="885" spans="1:65" ht="14.25" customHeight="1">
      <c r="A885" s="11"/>
      <c r="B885" s="11"/>
      <c r="C885" s="47"/>
      <c r="D885" s="16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1"/>
      <c r="AP885" s="11"/>
      <c r="AQ885" s="11"/>
      <c r="AR885" s="11"/>
      <c r="AS885" s="11"/>
      <c r="AT885" s="11"/>
      <c r="AU885" s="11"/>
      <c r="AV885" s="11"/>
      <c r="AW885" s="11"/>
      <c r="AX885" s="11"/>
      <c r="AY885" s="11"/>
      <c r="AZ885" s="11"/>
      <c r="BA885" s="11"/>
      <c r="BB885" s="11"/>
      <c r="BC885" s="11"/>
      <c r="BD885" s="11"/>
      <c r="BE885" s="11"/>
      <c r="BF885" s="11"/>
      <c r="BG885" s="11"/>
      <c r="BH885" s="11"/>
      <c r="BI885" s="11"/>
      <c r="BJ885" s="11"/>
      <c r="BK885" s="11"/>
      <c r="BL885" s="11"/>
      <c r="BM885" s="11"/>
    </row>
    <row r="886" spans="1:65" ht="14.25" customHeight="1">
      <c r="A886" s="11"/>
      <c r="B886" s="11"/>
      <c r="C886" s="47"/>
      <c r="D886" s="16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  <c r="AP886" s="11"/>
      <c r="AQ886" s="11"/>
      <c r="AR886" s="11"/>
      <c r="AS886" s="11"/>
      <c r="AT886" s="11"/>
      <c r="AU886" s="11"/>
      <c r="AV886" s="11"/>
      <c r="AW886" s="11"/>
      <c r="AX886" s="11"/>
      <c r="AY886" s="11"/>
      <c r="AZ886" s="11"/>
      <c r="BA886" s="11"/>
      <c r="BB886" s="11"/>
      <c r="BC886" s="11"/>
      <c r="BD886" s="11"/>
      <c r="BE886" s="11"/>
      <c r="BF886" s="11"/>
      <c r="BG886" s="11"/>
      <c r="BH886" s="11"/>
      <c r="BI886" s="11"/>
      <c r="BJ886" s="11"/>
      <c r="BK886" s="11"/>
      <c r="BL886" s="11"/>
      <c r="BM886" s="11"/>
    </row>
    <row r="887" spans="1:65" ht="14.25" customHeight="1">
      <c r="A887" s="11"/>
      <c r="B887" s="11"/>
      <c r="C887" s="47"/>
      <c r="D887" s="16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1"/>
      <c r="AP887" s="11"/>
      <c r="AQ887" s="11"/>
      <c r="AR887" s="11"/>
      <c r="AS887" s="11"/>
      <c r="AT887" s="11"/>
      <c r="AU887" s="11"/>
      <c r="AV887" s="11"/>
      <c r="AW887" s="11"/>
      <c r="AX887" s="11"/>
      <c r="AY887" s="11"/>
      <c r="AZ887" s="11"/>
      <c r="BA887" s="11"/>
      <c r="BB887" s="11"/>
      <c r="BC887" s="11"/>
      <c r="BD887" s="11"/>
      <c r="BE887" s="11"/>
      <c r="BF887" s="11"/>
      <c r="BG887" s="11"/>
      <c r="BH887" s="11"/>
      <c r="BI887" s="11"/>
      <c r="BJ887" s="11"/>
      <c r="BK887" s="11"/>
      <c r="BL887" s="11"/>
      <c r="BM887" s="11"/>
    </row>
    <row r="888" spans="1:65" ht="14.25" customHeight="1">
      <c r="A888" s="11"/>
      <c r="B888" s="11"/>
      <c r="C888" s="47"/>
      <c r="D888" s="16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  <c r="AP888" s="11"/>
      <c r="AQ888" s="11"/>
      <c r="AR888" s="11"/>
      <c r="AS888" s="11"/>
      <c r="AT888" s="11"/>
      <c r="AU888" s="11"/>
      <c r="AV888" s="11"/>
      <c r="AW888" s="11"/>
      <c r="AX888" s="11"/>
      <c r="AY888" s="11"/>
      <c r="AZ888" s="11"/>
      <c r="BA888" s="11"/>
      <c r="BB888" s="11"/>
      <c r="BC888" s="11"/>
      <c r="BD888" s="11"/>
      <c r="BE888" s="11"/>
      <c r="BF888" s="11"/>
      <c r="BG888" s="11"/>
      <c r="BH888" s="11"/>
      <c r="BI888" s="11"/>
      <c r="BJ888" s="11"/>
      <c r="BK888" s="11"/>
      <c r="BL888" s="11"/>
      <c r="BM888" s="11"/>
    </row>
    <row r="889" spans="1:65" ht="14.25" customHeight="1">
      <c r="A889" s="11"/>
      <c r="B889" s="11"/>
      <c r="C889" s="47"/>
      <c r="D889" s="16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1"/>
      <c r="AP889" s="11"/>
      <c r="AQ889" s="11"/>
      <c r="AR889" s="11"/>
      <c r="AS889" s="11"/>
      <c r="AT889" s="11"/>
      <c r="AU889" s="11"/>
      <c r="AV889" s="11"/>
      <c r="AW889" s="11"/>
      <c r="AX889" s="11"/>
      <c r="AY889" s="11"/>
      <c r="AZ889" s="11"/>
      <c r="BA889" s="11"/>
      <c r="BB889" s="11"/>
      <c r="BC889" s="11"/>
      <c r="BD889" s="11"/>
      <c r="BE889" s="11"/>
      <c r="BF889" s="11"/>
      <c r="BG889" s="11"/>
      <c r="BH889" s="11"/>
      <c r="BI889" s="11"/>
      <c r="BJ889" s="11"/>
      <c r="BK889" s="11"/>
      <c r="BL889" s="11"/>
      <c r="BM889" s="11"/>
    </row>
    <row r="890" spans="1:65" ht="14.25" customHeight="1">
      <c r="A890" s="11"/>
      <c r="B890" s="11"/>
      <c r="C890" s="47"/>
      <c r="D890" s="16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  <c r="AP890" s="11"/>
      <c r="AQ890" s="11"/>
      <c r="AR890" s="11"/>
      <c r="AS890" s="11"/>
      <c r="AT890" s="11"/>
      <c r="AU890" s="11"/>
      <c r="AV890" s="11"/>
      <c r="AW890" s="11"/>
      <c r="AX890" s="11"/>
      <c r="AY890" s="11"/>
      <c r="AZ890" s="11"/>
      <c r="BA890" s="11"/>
      <c r="BB890" s="11"/>
      <c r="BC890" s="11"/>
      <c r="BD890" s="11"/>
      <c r="BE890" s="11"/>
      <c r="BF890" s="11"/>
      <c r="BG890" s="11"/>
      <c r="BH890" s="11"/>
      <c r="BI890" s="11"/>
      <c r="BJ890" s="11"/>
      <c r="BK890" s="11"/>
      <c r="BL890" s="11"/>
      <c r="BM890" s="11"/>
    </row>
    <row r="891" spans="1:65" ht="14.25" customHeight="1">
      <c r="A891" s="11"/>
      <c r="B891" s="11"/>
      <c r="C891" s="47"/>
      <c r="D891" s="16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1"/>
      <c r="AP891" s="11"/>
      <c r="AQ891" s="11"/>
      <c r="AR891" s="11"/>
      <c r="AS891" s="11"/>
      <c r="AT891" s="11"/>
      <c r="AU891" s="11"/>
      <c r="AV891" s="11"/>
      <c r="AW891" s="11"/>
      <c r="AX891" s="11"/>
      <c r="AY891" s="11"/>
      <c r="AZ891" s="11"/>
      <c r="BA891" s="11"/>
      <c r="BB891" s="11"/>
      <c r="BC891" s="11"/>
      <c r="BD891" s="11"/>
      <c r="BE891" s="11"/>
      <c r="BF891" s="11"/>
      <c r="BG891" s="11"/>
      <c r="BH891" s="11"/>
      <c r="BI891" s="11"/>
      <c r="BJ891" s="11"/>
      <c r="BK891" s="11"/>
      <c r="BL891" s="11"/>
      <c r="BM891" s="11"/>
    </row>
    <row r="892" spans="1:65" ht="14.25" customHeight="1">
      <c r="A892" s="11"/>
      <c r="B892" s="11"/>
      <c r="C892" s="47"/>
      <c r="D892" s="16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1"/>
      <c r="AP892" s="11"/>
      <c r="AQ892" s="11"/>
      <c r="AR892" s="11"/>
      <c r="AS892" s="11"/>
      <c r="AT892" s="11"/>
      <c r="AU892" s="11"/>
      <c r="AV892" s="11"/>
      <c r="AW892" s="11"/>
      <c r="AX892" s="11"/>
      <c r="AY892" s="11"/>
      <c r="AZ892" s="11"/>
      <c r="BA892" s="11"/>
      <c r="BB892" s="11"/>
      <c r="BC892" s="11"/>
      <c r="BD892" s="11"/>
      <c r="BE892" s="11"/>
      <c r="BF892" s="11"/>
      <c r="BG892" s="11"/>
      <c r="BH892" s="11"/>
      <c r="BI892" s="11"/>
      <c r="BJ892" s="11"/>
      <c r="BK892" s="11"/>
      <c r="BL892" s="11"/>
      <c r="BM892" s="11"/>
    </row>
    <row r="893" spans="1:65" ht="14.25" customHeight="1">
      <c r="A893" s="11"/>
      <c r="B893" s="11"/>
      <c r="C893" s="47"/>
      <c r="D893" s="16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11"/>
      <c r="AW893" s="11"/>
      <c r="AX893" s="11"/>
      <c r="AY893" s="11"/>
      <c r="AZ893" s="11"/>
      <c r="BA893" s="11"/>
      <c r="BB893" s="11"/>
      <c r="BC893" s="11"/>
      <c r="BD893" s="11"/>
      <c r="BE893" s="11"/>
      <c r="BF893" s="11"/>
      <c r="BG893" s="11"/>
      <c r="BH893" s="11"/>
      <c r="BI893" s="11"/>
      <c r="BJ893" s="11"/>
      <c r="BK893" s="11"/>
      <c r="BL893" s="11"/>
      <c r="BM893" s="11"/>
    </row>
    <row r="894" spans="1:65" ht="14.25" customHeight="1">
      <c r="A894" s="11"/>
      <c r="B894" s="11"/>
      <c r="C894" s="47"/>
      <c r="D894" s="16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11"/>
      <c r="AW894" s="11"/>
      <c r="AX894" s="11"/>
      <c r="AY894" s="11"/>
      <c r="AZ894" s="11"/>
      <c r="BA894" s="11"/>
      <c r="BB894" s="11"/>
      <c r="BC894" s="11"/>
      <c r="BD894" s="11"/>
      <c r="BE894" s="11"/>
      <c r="BF894" s="11"/>
      <c r="BG894" s="11"/>
      <c r="BH894" s="11"/>
      <c r="BI894" s="11"/>
      <c r="BJ894" s="11"/>
      <c r="BK894" s="11"/>
      <c r="BL894" s="11"/>
      <c r="BM894" s="11"/>
    </row>
    <row r="895" spans="1:65" ht="14.25" customHeight="1">
      <c r="A895" s="11"/>
      <c r="B895" s="11"/>
      <c r="C895" s="47"/>
      <c r="D895" s="16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11"/>
      <c r="AW895" s="11"/>
      <c r="AX895" s="11"/>
      <c r="AY895" s="11"/>
      <c r="AZ895" s="11"/>
      <c r="BA895" s="11"/>
      <c r="BB895" s="11"/>
      <c r="BC895" s="11"/>
      <c r="BD895" s="11"/>
      <c r="BE895" s="11"/>
      <c r="BF895" s="11"/>
      <c r="BG895" s="11"/>
      <c r="BH895" s="11"/>
      <c r="BI895" s="11"/>
      <c r="BJ895" s="11"/>
      <c r="BK895" s="11"/>
      <c r="BL895" s="11"/>
      <c r="BM895" s="11"/>
    </row>
    <row r="896" spans="1:65" ht="14.25" customHeight="1">
      <c r="A896" s="11"/>
      <c r="B896" s="11"/>
      <c r="C896" s="47"/>
      <c r="D896" s="16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  <c r="AV896" s="11"/>
      <c r="AW896" s="11"/>
      <c r="AX896" s="11"/>
      <c r="AY896" s="11"/>
      <c r="AZ896" s="11"/>
      <c r="BA896" s="11"/>
      <c r="BB896" s="11"/>
      <c r="BC896" s="11"/>
      <c r="BD896" s="11"/>
      <c r="BE896" s="11"/>
      <c r="BF896" s="11"/>
      <c r="BG896" s="11"/>
      <c r="BH896" s="11"/>
      <c r="BI896" s="11"/>
      <c r="BJ896" s="11"/>
      <c r="BK896" s="11"/>
      <c r="BL896" s="11"/>
      <c r="BM896" s="11"/>
    </row>
    <row r="897" spans="1:65" ht="14.25" customHeight="1">
      <c r="A897" s="11"/>
      <c r="B897" s="11"/>
      <c r="C897" s="47"/>
      <c r="D897" s="16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1"/>
      <c r="AV897" s="11"/>
      <c r="AW897" s="11"/>
      <c r="AX897" s="11"/>
      <c r="AY897" s="11"/>
      <c r="AZ897" s="11"/>
      <c r="BA897" s="11"/>
      <c r="BB897" s="11"/>
      <c r="BC897" s="11"/>
      <c r="BD897" s="11"/>
      <c r="BE897" s="11"/>
      <c r="BF897" s="11"/>
      <c r="BG897" s="11"/>
      <c r="BH897" s="11"/>
      <c r="BI897" s="11"/>
      <c r="BJ897" s="11"/>
      <c r="BK897" s="11"/>
      <c r="BL897" s="11"/>
      <c r="BM897" s="11"/>
    </row>
    <row r="898" spans="1:65" ht="14.25" customHeight="1">
      <c r="A898" s="11"/>
      <c r="B898" s="11"/>
      <c r="C898" s="47"/>
      <c r="D898" s="16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  <c r="AP898" s="11"/>
      <c r="AQ898" s="11"/>
      <c r="AR898" s="11"/>
      <c r="AS898" s="11"/>
      <c r="AT898" s="11"/>
      <c r="AU898" s="11"/>
      <c r="AV898" s="11"/>
      <c r="AW898" s="11"/>
      <c r="AX898" s="11"/>
      <c r="AY898" s="11"/>
      <c r="AZ898" s="11"/>
      <c r="BA898" s="11"/>
      <c r="BB898" s="11"/>
      <c r="BC898" s="11"/>
      <c r="BD898" s="11"/>
      <c r="BE898" s="11"/>
      <c r="BF898" s="11"/>
      <c r="BG898" s="11"/>
      <c r="BH898" s="11"/>
      <c r="BI898" s="11"/>
      <c r="BJ898" s="11"/>
      <c r="BK898" s="11"/>
      <c r="BL898" s="11"/>
      <c r="BM898" s="11"/>
    </row>
    <row r="899" spans="1:65" ht="14.25" customHeight="1">
      <c r="A899" s="11"/>
      <c r="B899" s="11"/>
      <c r="C899" s="47"/>
      <c r="D899" s="16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  <c r="AP899" s="11"/>
      <c r="AQ899" s="11"/>
      <c r="AR899" s="11"/>
      <c r="AS899" s="11"/>
      <c r="AT899" s="11"/>
      <c r="AU899" s="11"/>
      <c r="AV899" s="11"/>
      <c r="AW899" s="11"/>
      <c r="AX899" s="11"/>
      <c r="AY899" s="11"/>
      <c r="AZ899" s="11"/>
      <c r="BA899" s="11"/>
      <c r="BB899" s="11"/>
      <c r="BC899" s="11"/>
      <c r="BD899" s="11"/>
      <c r="BE899" s="11"/>
      <c r="BF899" s="11"/>
      <c r="BG899" s="11"/>
      <c r="BH899" s="11"/>
      <c r="BI899" s="11"/>
      <c r="BJ899" s="11"/>
      <c r="BK899" s="11"/>
      <c r="BL899" s="11"/>
      <c r="BM899" s="11"/>
    </row>
    <row r="900" spans="1:65" ht="14.25" customHeight="1">
      <c r="A900" s="11"/>
      <c r="B900" s="11"/>
      <c r="C900" s="47"/>
      <c r="D900" s="16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  <c r="AP900" s="11"/>
      <c r="AQ900" s="11"/>
      <c r="AR900" s="11"/>
      <c r="AS900" s="11"/>
      <c r="AT900" s="11"/>
      <c r="AU900" s="11"/>
      <c r="AV900" s="11"/>
      <c r="AW900" s="11"/>
      <c r="AX900" s="11"/>
      <c r="AY900" s="11"/>
      <c r="AZ900" s="11"/>
      <c r="BA900" s="11"/>
      <c r="BB900" s="11"/>
      <c r="BC900" s="11"/>
      <c r="BD900" s="11"/>
      <c r="BE900" s="11"/>
      <c r="BF900" s="11"/>
      <c r="BG900" s="11"/>
      <c r="BH900" s="11"/>
      <c r="BI900" s="11"/>
      <c r="BJ900" s="11"/>
      <c r="BK900" s="11"/>
      <c r="BL900" s="11"/>
      <c r="BM900" s="11"/>
    </row>
    <row r="901" spans="1:65" ht="14.25" customHeight="1">
      <c r="A901" s="11"/>
      <c r="B901" s="11"/>
      <c r="C901" s="47"/>
      <c r="D901" s="16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1"/>
      <c r="AP901" s="11"/>
      <c r="AQ901" s="11"/>
      <c r="AR901" s="11"/>
      <c r="AS901" s="11"/>
      <c r="AT901" s="11"/>
      <c r="AU901" s="11"/>
      <c r="AV901" s="11"/>
      <c r="AW901" s="11"/>
      <c r="AX901" s="11"/>
      <c r="AY901" s="11"/>
      <c r="AZ901" s="11"/>
      <c r="BA901" s="11"/>
      <c r="BB901" s="11"/>
      <c r="BC901" s="11"/>
      <c r="BD901" s="11"/>
      <c r="BE901" s="11"/>
      <c r="BF901" s="11"/>
      <c r="BG901" s="11"/>
      <c r="BH901" s="11"/>
      <c r="BI901" s="11"/>
      <c r="BJ901" s="11"/>
      <c r="BK901" s="11"/>
      <c r="BL901" s="11"/>
      <c r="BM901" s="11"/>
    </row>
    <row r="902" spans="1:65" ht="14.25" customHeight="1">
      <c r="A902" s="11"/>
      <c r="B902" s="11"/>
      <c r="C902" s="47"/>
      <c r="D902" s="16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1"/>
      <c r="AP902" s="11"/>
      <c r="AQ902" s="11"/>
      <c r="AR902" s="11"/>
      <c r="AS902" s="11"/>
      <c r="AT902" s="11"/>
      <c r="AU902" s="11"/>
      <c r="AV902" s="11"/>
      <c r="AW902" s="11"/>
      <c r="AX902" s="11"/>
      <c r="AY902" s="11"/>
      <c r="AZ902" s="11"/>
      <c r="BA902" s="11"/>
      <c r="BB902" s="11"/>
      <c r="BC902" s="11"/>
      <c r="BD902" s="11"/>
      <c r="BE902" s="11"/>
      <c r="BF902" s="11"/>
      <c r="BG902" s="11"/>
      <c r="BH902" s="11"/>
      <c r="BI902" s="11"/>
      <c r="BJ902" s="11"/>
      <c r="BK902" s="11"/>
      <c r="BL902" s="11"/>
      <c r="BM902" s="11"/>
    </row>
    <row r="903" spans="1:65" ht="14.25" customHeight="1">
      <c r="A903" s="11"/>
      <c r="B903" s="11"/>
      <c r="C903" s="47"/>
      <c r="D903" s="16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1"/>
      <c r="AP903" s="11"/>
      <c r="AQ903" s="11"/>
      <c r="AR903" s="11"/>
      <c r="AS903" s="11"/>
      <c r="AT903" s="11"/>
      <c r="AU903" s="11"/>
      <c r="AV903" s="11"/>
      <c r="AW903" s="11"/>
      <c r="AX903" s="11"/>
      <c r="AY903" s="11"/>
      <c r="AZ903" s="11"/>
      <c r="BA903" s="11"/>
      <c r="BB903" s="11"/>
      <c r="BC903" s="11"/>
      <c r="BD903" s="11"/>
      <c r="BE903" s="11"/>
      <c r="BF903" s="11"/>
      <c r="BG903" s="11"/>
      <c r="BH903" s="11"/>
      <c r="BI903" s="11"/>
      <c r="BJ903" s="11"/>
      <c r="BK903" s="11"/>
      <c r="BL903" s="11"/>
      <c r="BM903" s="11"/>
    </row>
    <row r="904" spans="1:65" ht="14.25" customHeight="1">
      <c r="A904" s="11"/>
      <c r="B904" s="11"/>
      <c r="C904" s="47"/>
      <c r="D904" s="16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1"/>
      <c r="AP904" s="11"/>
      <c r="AQ904" s="11"/>
      <c r="AR904" s="11"/>
      <c r="AS904" s="11"/>
      <c r="AT904" s="11"/>
      <c r="AU904" s="11"/>
      <c r="AV904" s="11"/>
      <c r="AW904" s="11"/>
      <c r="AX904" s="11"/>
      <c r="AY904" s="11"/>
      <c r="AZ904" s="11"/>
      <c r="BA904" s="11"/>
      <c r="BB904" s="11"/>
      <c r="BC904" s="11"/>
      <c r="BD904" s="11"/>
      <c r="BE904" s="11"/>
      <c r="BF904" s="11"/>
      <c r="BG904" s="11"/>
      <c r="BH904" s="11"/>
      <c r="BI904" s="11"/>
      <c r="BJ904" s="11"/>
      <c r="BK904" s="11"/>
      <c r="BL904" s="11"/>
      <c r="BM904" s="11"/>
    </row>
    <row r="905" spans="1:65" ht="14.25" customHeight="1">
      <c r="A905" s="11"/>
      <c r="B905" s="11"/>
      <c r="C905" s="47"/>
      <c r="D905" s="16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  <c r="AK905" s="11"/>
      <c r="AL905" s="11"/>
      <c r="AM905" s="11"/>
      <c r="AN905" s="11"/>
      <c r="AO905" s="11"/>
      <c r="AP905" s="11"/>
      <c r="AQ905" s="11"/>
      <c r="AR905" s="11"/>
      <c r="AS905" s="11"/>
      <c r="AT905" s="11"/>
      <c r="AU905" s="11"/>
      <c r="AV905" s="11"/>
      <c r="AW905" s="11"/>
      <c r="AX905" s="11"/>
      <c r="AY905" s="11"/>
      <c r="AZ905" s="11"/>
      <c r="BA905" s="11"/>
      <c r="BB905" s="11"/>
      <c r="BC905" s="11"/>
      <c r="BD905" s="11"/>
      <c r="BE905" s="11"/>
      <c r="BF905" s="11"/>
      <c r="BG905" s="11"/>
      <c r="BH905" s="11"/>
      <c r="BI905" s="11"/>
      <c r="BJ905" s="11"/>
      <c r="BK905" s="11"/>
      <c r="BL905" s="11"/>
      <c r="BM905" s="11"/>
    </row>
    <row r="906" spans="1:65" ht="14.25" customHeight="1">
      <c r="A906" s="11"/>
      <c r="B906" s="11"/>
      <c r="C906" s="47"/>
      <c r="D906" s="16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  <c r="AK906" s="11"/>
      <c r="AL906" s="11"/>
      <c r="AM906" s="11"/>
      <c r="AN906" s="11"/>
      <c r="AO906" s="11"/>
      <c r="AP906" s="11"/>
      <c r="AQ906" s="11"/>
      <c r="AR906" s="11"/>
      <c r="AS906" s="11"/>
      <c r="AT906" s="11"/>
      <c r="AU906" s="11"/>
      <c r="AV906" s="11"/>
      <c r="AW906" s="11"/>
      <c r="AX906" s="11"/>
      <c r="AY906" s="11"/>
      <c r="AZ906" s="11"/>
      <c r="BA906" s="11"/>
      <c r="BB906" s="11"/>
      <c r="BC906" s="11"/>
      <c r="BD906" s="11"/>
      <c r="BE906" s="11"/>
      <c r="BF906" s="11"/>
      <c r="BG906" s="11"/>
      <c r="BH906" s="11"/>
      <c r="BI906" s="11"/>
      <c r="BJ906" s="11"/>
      <c r="BK906" s="11"/>
      <c r="BL906" s="11"/>
      <c r="BM906" s="11"/>
    </row>
    <row r="907" spans="1:65" ht="14.25" customHeight="1">
      <c r="A907" s="11"/>
      <c r="B907" s="11"/>
      <c r="C907" s="47"/>
      <c r="D907" s="16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  <c r="AK907" s="11"/>
      <c r="AL907" s="11"/>
      <c r="AM907" s="11"/>
      <c r="AN907" s="11"/>
      <c r="AO907" s="11"/>
      <c r="AP907" s="11"/>
      <c r="AQ907" s="11"/>
      <c r="AR907" s="11"/>
      <c r="AS907" s="11"/>
      <c r="AT907" s="11"/>
      <c r="AU907" s="11"/>
      <c r="AV907" s="11"/>
      <c r="AW907" s="11"/>
      <c r="AX907" s="11"/>
      <c r="AY907" s="11"/>
      <c r="AZ907" s="11"/>
      <c r="BA907" s="11"/>
      <c r="BB907" s="11"/>
      <c r="BC907" s="11"/>
      <c r="BD907" s="11"/>
      <c r="BE907" s="11"/>
      <c r="BF907" s="11"/>
      <c r="BG907" s="11"/>
      <c r="BH907" s="11"/>
      <c r="BI907" s="11"/>
      <c r="BJ907" s="11"/>
      <c r="BK907" s="11"/>
      <c r="BL907" s="11"/>
      <c r="BM907" s="11"/>
    </row>
    <row r="908" spans="1:65" ht="14.25" customHeight="1">
      <c r="A908" s="11"/>
      <c r="B908" s="11"/>
      <c r="C908" s="47"/>
      <c r="D908" s="16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  <c r="AK908" s="11"/>
      <c r="AL908" s="11"/>
      <c r="AM908" s="11"/>
      <c r="AN908" s="11"/>
      <c r="AO908" s="11"/>
      <c r="AP908" s="11"/>
      <c r="AQ908" s="11"/>
      <c r="AR908" s="11"/>
      <c r="AS908" s="11"/>
      <c r="AT908" s="11"/>
      <c r="AU908" s="11"/>
      <c r="AV908" s="11"/>
      <c r="AW908" s="11"/>
      <c r="AX908" s="11"/>
      <c r="AY908" s="11"/>
      <c r="AZ908" s="11"/>
      <c r="BA908" s="11"/>
      <c r="BB908" s="11"/>
      <c r="BC908" s="11"/>
      <c r="BD908" s="11"/>
      <c r="BE908" s="11"/>
      <c r="BF908" s="11"/>
      <c r="BG908" s="11"/>
      <c r="BH908" s="11"/>
      <c r="BI908" s="11"/>
      <c r="BJ908" s="11"/>
      <c r="BK908" s="11"/>
      <c r="BL908" s="11"/>
      <c r="BM908" s="11"/>
    </row>
    <row r="909" spans="1:65" ht="14.25" customHeight="1">
      <c r="A909" s="11"/>
      <c r="B909" s="11"/>
      <c r="C909" s="47"/>
      <c r="D909" s="16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  <c r="AK909" s="11"/>
      <c r="AL909" s="11"/>
      <c r="AM909" s="11"/>
      <c r="AN909" s="11"/>
      <c r="AO909" s="11"/>
      <c r="AP909" s="11"/>
      <c r="AQ909" s="11"/>
      <c r="AR909" s="11"/>
      <c r="AS909" s="11"/>
      <c r="AT909" s="11"/>
      <c r="AU909" s="11"/>
      <c r="AV909" s="11"/>
      <c r="AW909" s="11"/>
      <c r="AX909" s="11"/>
      <c r="AY909" s="11"/>
      <c r="AZ909" s="11"/>
      <c r="BA909" s="11"/>
      <c r="BB909" s="11"/>
      <c r="BC909" s="11"/>
      <c r="BD909" s="11"/>
      <c r="BE909" s="11"/>
      <c r="BF909" s="11"/>
      <c r="BG909" s="11"/>
      <c r="BH909" s="11"/>
      <c r="BI909" s="11"/>
      <c r="BJ909" s="11"/>
      <c r="BK909" s="11"/>
      <c r="BL909" s="11"/>
      <c r="BM909" s="11"/>
    </row>
    <row r="910" spans="1:65" ht="14.25" customHeight="1">
      <c r="A910" s="11"/>
      <c r="B910" s="11"/>
      <c r="C910" s="47"/>
      <c r="D910" s="16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  <c r="AK910" s="11"/>
      <c r="AL910" s="11"/>
      <c r="AM910" s="11"/>
      <c r="AN910" s="11"/>
      <c r="AO910" s="11"/>
      <c r="AP910" s="11"/>
      <c r="AQ910" s="11"/>
      <c r="AR910" s="11"/>
      <c r="AS910" s="11"/>
      <c r="AT910" s="11"/>
      <c r="AU910" s="11"/>
      <c r="AV910" s="11"/>
      <c r="AW910" s="11"/>
      <c r="AX910" s="11"/>
      <c r="AY910" s="11"/>
      <c r="AZ910" s="11"/>
      <c r="BA910" s="11"/>
      <c r="BB910" s="11"/>
      <c r="BC910" s="11"/>
      <c r="BD910" s="11"/>
      <c r="BE910" s="11"/>
      <c r="BF910" s="11"/>
      <c r="BG910" s="11"/>
      <c r="BH910" s="11"/>
      <c r="BI910" s="11"/>
      <c r="BJ910" s="11"/>
      <c r="BK910" s="11"/>
      <c r="BL910" s="11"/>
      <c r="BM910" s="11"/>
    </row>
    <row r="911" spans="1:65" ht="14.25" customHeight="1">
      <c r="A911" s="11"/>
      <c r="B911" s="11"/>
      <c r="C911" s="47"/>
      <c r="D911" s="16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  <c r="AK911" s="11"/>
      <c r="AL911" s="11"/>
      <c r="AM911" s="11"/>
      <c r="AN911" s="11"/>
      <c r="AO911" s="11"/>
      <c r="AP911" s="11"/>
      <c r="AQ911" s="11"/>
      <c r="AR911" s="11"/>
      <c r="AS911" s="11"/>
      <c r="AT911" s="11"/>
      <c r="AU911" s="11"/>
      <c r="AV911" s="11"/>
      <c r="AW911" s="11"/>
      <c r="AX911" s="11"/>
      <c r="AY911" s="11"/>
      <c r="AZ911" s="11"/>
      <c r="BA911" s="11"/>
      <c r="BB911" s="11"/>
      <c r="BC911" s="11"/>
      <c r="BD911" s="11"/>
      <c r="BE911" s="11"/>
      <c r="BF911" s="11"/>
      <c r="BG911" s="11"/>
      <c r="BH911" s="11"/>
      <c r="BI911" s="11"/>
      <c r="BJ911" s="11"/>
      <c r="BK911" s="11"/>
      <c r="BL911" s="11"/>
      <c r="BM911" s="11"/>
    </row>
    <row r="912" spans="1:65" ht="14.25" customHeight="1">
      <c r="A912" s="11"/>
      <c r="B912" s="11"/>
      <c r="C912" s="47"/>
      <c r="D912" s="16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  <c r="AK912" s="11"/>
      <c r="AL912" s="11"/>
      <c r="AM912" s="11"/>
      <c r="AN912" s="11"/>
      <c r="AO912" s="11"/>
      <c r="AP912" s="11"/>
      <c r="AQ912" s="11"/>
      <c r="AR912" s="11"/>
      <c r="AS912" s="11"/>
      <c r="AT912" s="11"/>
      <c r="AU912" s="11"/>
      <c r="AV912" s="11"/>
      <c r="AW912" s="11"/>
      <c r="AX912" s="11"/>
      <c r="AY912" s="11"/>
      <c r="AZ912" s="11"/>
      <c r="BA912" s="11"/>
      <c r="BB912" s="11"/>
      <c r="BC912" s="11"/>
      <c r="BD912" s="11"/>
      <c r="BE912" s="11"/>
      <c r="BF912" s="11"/>
      <c r="BG912" s="11"/>
      <c r="BH912" s="11"/>
      <c r="BI912" s="11"/>
      <c r="BJ912" s="11"/>
      <c r="BK912" s="11"/>
      <c r="BL912" s="11"/>
      <c r="BM912" s="11"/>
    </row>
    <row r="913" spans="1:65" ht="14.25" customHeight="1">
      <c r="A913" s="11"/>
      <c r="B913" s="11"/>
      <c r="C913" s="47"/>
      <c r="D913" s="16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  <c r="AK913" s="11"/>
      <c r="AL913" s="11"/>
      <c r="AM913" s="11"/>
      <c r="AN913" s="11"/>
      <c r="AO913" s="11"/>
      <c r="AP913" s="11"/>
      <c r="AQ913" s="11"/>
      <c r="AR913" s="11"/>
      <c r="AS913" s="11"/>
      <c r="AT913" s="11"/>
      <c r="AU913" s="11"/>
      <c r="AV913" s="11"/>
      <c r="AW913" s="11"/>
      <c r="AX913" s="11"/>
      <c r="AY913" s="11"/>
      <c r="AZ913" s="11"/>
      <c r="BA913" s="11"/>
      <c r="BB913" s="11"/>
      <c r="BC913" s="11"/>
      <c r="BD913" s="11"/>
      <c r="BE913" s="11"/>
      <c r="BF913" s="11"/>
      <c r="BG913" s="11"/>
      <c r="BH913" s="11"/>
      <c r="BI913" s="11"/>
      <c r="BJ913" s="11"/>
      <c r="BK913" s="11"/>
      <c r="BL913" s="11"/>
      <c r="BM913" s="11"/>
    </row>
    <row r="914" spans="1:65" ht="14.25" customHeight="1">
      <c r="A914" s="11"/>
      <c r="B914" s="11"/>
      <c r="C914" s="47"/>
      <c r="D914" s="16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  <c r="AK914" s="11"/>
      <c r="AL914" s="11"/>
      <c r="AM914" s="11"/>
      <c r="AN914" s="11"/>
      <c r="AO914" s="11"/>
      <c r="AP914" s="11"/>
      <c r="AQ914" s="11"/>
      <c r="AR914" s="11"/>
      <c r="AS914" s="11"/>
      <c r="AT914" s="11"/>
      <c r="AU914" s="11"/>
      <c r="AV914" s="11"/>
      <c r="AW914" s="11"/>
      <c r="AX914" s="11"/>
      <c r="AY914" s="11"/>
      <c r="AZ914" s="11"/>
      <c r="BA914" s="11"/>
      <c r="BB914" s="11"/>
      <c r="BC914" s="11"/>
      <c r="BD914" s="11"/>
      <c r="BE914" s="11"/>
      <c r="BF914" s="11"/>
      <c r="BG914" s="11"/>
      <c r="BH914" s="11"/>
      <c r="BI914" s="11"/>
      <c r="BJ914" s="11"/>
      <c r="BK914" s="11"/>
      <c r="BL914" s="11"/>
      <c r="BM914" s="11"/>
    </row>
    <row r="915" spans="1:65" ht="14.25" customHeight="1">
      <c r="A915" s="11"/>
      <c r="B915" s="11"/>
      <c r="C915" s="47"/>
      <c r="D915" s="16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  <c r="AK915" s="11"/>
      <c r="AL915" s="11"/>
      <c r="AM915" s="11"/>
      <c r="AN915" s="11"/>
      <c r="AO915" s="11"/>
      <c r="AP915" s="11"/>
      <c r="AQ915" s="11"/>
      <c r="AR915" s="11"/>
      <c r="AS915" s="11"/>
      <c r="AT915" s="11"/>
      <c r="AU915" s="11"/>
      <c r="AV915" s="11"/>
      <c r="AW915" s="11"/>
      <c r="AX915" s="11"/>
      <c r="AY915" s="11"/>
      <c r="AZ915" s="11"/>
      <c r="BA915" s="11"/>
      <c r="BB915" s="11"/>
      <c r="BC915" s="11"/>
      <c r="BD915" s="11"/>
      <c r="BE915" s="11"/>
      <c r="BF915" s="11"/>
      <c r="BG915" s="11"/>
      <c r="BH915" s="11"/>
      <c r="BI915" s="11"/>
      <c r="BJ915" s="11"/>
      <c r="BK915" s="11"/>
      <c r="BL915" s="11"/>
      <c r="BM915" s="11"/>
    </row>
    <row r="916" spans="1:65" ht="14.25" customHeight="1">
      <c r="A916" s="11"/>
      <c r="B916" s="11"/>
      <c r="C916" s="47"/>
      <c r="D916" s="16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  <c r="AK916" s="11"/>
      <c r="AL916" s="11"/>
      <c r="AM916" s="11"/>
      <c r="AN916" s="11"/>
      <c r="AO916" s="11"/>
      <c r="AP916" s="11"/>
      <c r="AQ916" s="11"/>
      <c r="AR916" s="11"/>
      <c r="AS916" s="11"/>
      <c r="AT916" s="11"/>
      <c r="AU916" s="11"/>
      <c r="AV916" s="11"/>
      <c r="AW916" s="11"/>
      <c r="AX916" s="11"/>
      <c r="AY916" s="11"/>
      <c r="AZ916" s="11"/>
      <c r="BA916" s="11"/>
      <c r="BB916" s="11"/>
      <c r="BC916" s="11"/>
      <c r="BD916" s="11"/>
      <c r="BE916" s="11"/>
      <c r="BF916" s="11"/>
      <c r="BG916" s="11"/>
      <c r="BH916" s="11"/>
      <c r="BI916" s="11"/>
      <c r="BJ916" s="11"/>
      <c r="BK916" s="11"/>
      <c r="BL916" s="11"/>
      <c r="BM916" s="11"/>
    </row>
    <row r="917" spans="1:65" ht="14.25" customHeight="1">
      <c r="A917" s="11"/>
      <c r="B917" s="11"/>
      <c r="C917" s="47"/>
      <c r="D917" s="16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  <c r="AK917" s="11"/>
      <c r="AL917" s="11"/>
      <c r="AM917" s="11"/>
      <c r="AN917" s="11"/>
      <c r="AO917" s="11"/>
      <c r="AP917" s="11"/>
      <c r="AQ917" s="11"/>
      <c r="AR917" s="11"/>
      <c r="AS917" s="11"/>
      <c r="AT917" s="11"/>
      <c r="AU917" s="11"/>
      <c r="AV917" s="11"/>
      <c r="AW917" s="11"/>
      <c r="AX917" s="11"/>
      <c r="AY917" s="11"/>
      <c r="AZ917" s="11"/>
      <c r="BA917" s="11"/>
      <c r="BB917" s="11"/>
      <c r="BC917" s="11"/>
      <c r="BD917" s="11"/>
      <c r="BE917" s="11"/>
      <c r="BF917" s="11"/>
      <c r="BG917" s="11"/>
      <c r="BH917" s="11"/>
      <c r="BI917" s="11"/>
      <c r="BJ917" s="11"/>
      <c r="BK917" s="11"/>
      <c r="BL917" s="11"/>
      <c r="BM917" s="11"/>
    </row>
    <row r="918" spans="1:65" ht="14.25" customHeight="1">
      <c r="A918" s="11"/>
      <c r="B918" s="11"/>
      <c r="C918" s="47"/>
      <c r="D918" s="16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  <c r="AK918" s="11"/>
      <c r="AL918" s="11"/>
      <c r="AM918" s="11"/>
      <c r="AN918" s="11"/>
      <c r="AO918" s="11"/>
      <c r="AP918" s="11"/>
      <c r="AQ918" s="11"/>
      <c r="AR918" s="11"/>
      <c r="AS918" s="11"/>
      <c r="AT918" s="11"/>
      <c r="AU918" s="11"/>
      <c r="AV918" s="11"/>
      <c r="AW918" s="11"/>
      <c r="AX918" s="11"/>
      <c r="AY918" s="11"/>
      <c r="AZ918" s="11"/>
      <c r="BA918" s="11"/>
      <c r="BB918" s="11"/>
      <c r="BC918" s="11"/>
      <c r="BD918" s="11"/>
      <c r="BE918" s="11"/>
      <c r="BF918" s="11"/>
      <c r="BG918" s="11"/>
      <c r="BH918" s="11"/>
      <c r="BI918" s="11"/>
      <c r="BJ918" s="11"/>
      <c r="BK918" s="11"/>
      <c r="BL918" s="11"/>
      <c r="BM918" s="11"/>
    </row>
    <row r="919" spans="1:65" ht="14.25" customHeight="1">
      <c r="A919" s="11"/>
      <c r="B919" s="11"/>
      <c r="C919" s="47"/>
      <c r="D919" s="16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  <c r="AK919" s="11"/>
      <c r="AL919" s="11"/>
      <c r="AM919" s="11"/>
      <c r="AN919" s="11"/>
      <c r="AO919" s="11"/>
      <c r="AP919" s="11"/>
      <c r="AQ919" s="11"/>
      <c r="AR919" s="11"/>
      <c r="AS919" s="11"/>
      <c r="AT919" s="11"/>
      <c r="AU919" s="11"/>
      <c r="AV919" s="11"/>
      <c r="AW919" s="11"/>
      <c r="AX919" s="11"/>
      <c r="AY919" s="11"/>
      <c r="AZ919" s="11"/>
      <c r="BA919" s="11"/>
      <c r="BB919" s="11"/>
      <c r="BC919" s="11"/>
      <c r="BD919" s="11"/>
      <c r="BE919" s="11"/>
      <c r="BF919" s="11"/>
      <c r="BG919" s="11"/>
      <c r="BH919" s="11"/>
      <c r="BI919" s="11"/>
      <c r="BJ919" s="11"/>
      <c r="BK919" s="11"/>
      <c r="BL919" s="11"/>
      <c r="BM919" s="11"/>
    </row>
    <row r="920" spans="1:65" ht="14.25" customHeight="1">
      <c r="A920" s="11"/>
      <c r="B920" s="11"/>
      <c r="C920" s="47"/>
      <c r="D920" s="16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  <c r="AK920" s="11"/>
      <c r="AL920" s="11"/>
      <c r="AM920" s="11"/>
      <c r="AN920" s="11"/>
      <c r="AO920" s="11"/>
      <c r="AP920" s="11"/>
      <c r="AQ920" s="11"/>
      <c r="AR920" s="11"/>
      <c r="AS920" s="11"/>
      <c r="AT920" s="11"/>
      <c r="AU920" s="11"/>
      <c r="AV920" s="11"/>
      <c r="AW920" s="11"/>
      <c r="AX920" s="11"/>
      <c r="AY920" s="11"/>
      <c r="AZ920" s="11"/>
      <c r="BA920" s="11"/>
      <c r="BB920" s="11"/>
      <c r="BC920" s="11"/>
      <c r="BD920" s="11"/>
      <c r="BE920" s="11"/>
      <c r="BF920" s="11"/>
      <c r="BG920" s="11"/>
      <c r="BH920" s="11"/>
      <c r="BI920" s="11"/>
      <c r="BJ920" s="11"/>
      <c r="BK920" s="11"/>
      <c r="BL920" s="11"/>
      <c r="BM920" s="11"/>
    </row>
    <row r="921" spans="1:65" ht="14.25" customHeight="1">
      <c r="A921" s="11"/>
      <c r="B921" s="11"/>
      <c r="C921" s="47"/>
      <c r="D921" s="16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  <c r="AG921" s="11"/>
      <c r="AH921" s="11"/>
      <c r="AI921" s="11"/>
      <c r="AJ921" s="11"/>
      <c r="AK921" s="11"/>
      <c r="AL921" s="11"/>
      <c r="AM921" s="11"/>
      <c r="AN921" s="11"/>
      <c r="AO921" s="11"/>
      <c r="AP921" s="11"/>
      <c r="AQ921" s="11"/>
      <c r="AR921" s="11"/>
      <c r="AS921" s="11"/>
      <c r="AT921" s="11"/>
      <c r="AU921" s="11"/>
      <c r="AV921" s="11"/>
      <c r="AW921" s="11"/>
      <c r="AX921" s="11"/>
      <c r="AY921" s="11"/>
      <c r="AZ921" s="11"/>
      <c r="BA921" s="11"/>
      <c r="BB921" s="11"/>
      <c r="BC921" s="11"/>
      <c r="BD921" s="11"/>
      <c r="BE921" s="11"/>
      <c r="BF921" s="11"/>
      <c r="BG921" s="11"/>
      <c r="BH921" s="11"/>
      <c r="BI921" s="11"/>
      <c r="BJ921" s="11"/>
      <c r="BK921" s="11"/>
      <c r="BL921" s="11"/>
      <c r="BM921" s="11"/>
    </row>
    <row r="922" spans="1:65" ht="14.25" customHeight="1">
      <c r="A922" s="11"/>
      <c r="B922" s="11"/>
      <c r="C922" s="47"/>
      <c r="D922" s="16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  <c r="AH922" s="11"/>
      <c r="AI922" s="11"/>
      <c r="AJ922" s="11"/>
      <c r="AK922" s="11"/>
      <c r="AL922" s="11"/>
      <c r="AM922" s="11"/>
      <c r="AN922" s="11"/>
      <c r="AO922" s="11"/>
      <c r="AP922" s="11"/>
      <c r="AQ922" s="11"/>
      <c r="AR922" s="11"/>
      <c r="AS922" s="11"/>
      <c r="AT922" s="11"/>
      <c r="AU922" s="11"/>
      <c r="AV922" s="11"/>
      <c r="AW922" s="11"/>
      <c r="AX922" s="11"/>
      <c r="AY922" s="11"/>
      <c r="AZ922" s="11"/>
      <c r="BA922" s="11"/>
      <c r="BB922" s="11"/>
      <c r="BC922" s="11"/>
      <c r="BD922" s="11"/>
      <c r="BE922" s="11"/>
      <c r="BF922" s="11"/>
      <c r="BG922" s="11"/>
      <c r="BH922" s="11"/>
      <c r="BI922" s="11"/>
      <c r="BJ922" s="11"/>
      <c r="BK922" s="11"/>
      <c r="BL922" s="11"/>
      <c r="BM922" s="11"/>
    </row>
    <row r="923" spans="1:65" ht="14.25" customHeight="1">
      <c r="A923" s="11"/>
      <c r="B923" s="11"/>
      <c r="C923" s="47"/>
      <c r="D923" s="16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  <c r="AG923" s="11"/>
      <c r="AH923" s="11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11"/>
      <c r="AW923" s="11"/>
      <c r="AX923" s="11"/>
      <c r="AY923" s="11"/>
      <c r="AZ923" s="11"/>
      <c r="BA923" s="11"/>
      <c r="BB923" s="11"/>
      <c r="BC923" s="11"/>
      <c r="BD923" s="11"/>
      <c r="BE923" s="11"/>
      <c r="BF923" s="11"/>
      <c r="BG923" s="11"/>
      <c r="BH923" s="11"/>
      <c r="BI923" s="11"/>
      <c r="BJ923" s="11"/>
      <c r="BK923" s="11"/>
      <c r="BL923" s="11"/>
      <c r="BM923" s="11"/>
    </row>
    <row r="924" spans="1:65" ht="14.25" customHeight="1">
      <c r="A924" s="11"/>
      <c r="B924" s="11"/>
      <c r="C924" s="47"/>
      <c r="D924" s="16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  <c r="AG924" s="11"/>
      <c r="AH924" s="11"/>
      <c r="AI924" s="11"/>
      <c r="AJ924" s="11"/>
      <c r="AK924" s="11"/>
      <c r="AL924" s="11"/>
      <c r="AM924" s="11"/>
      <c r="AN924" s="11"/>
      <c r="AO924" s="11"/>
      <c r="AP924" s="11"/>
      <c r="AQ924" s="11"/>
      <c r="AR924" s="11"/>
      <c r="AS924" s="11"/>
      <c r="AT924" s="11"/>
      <c r="AU924" s="11"/>
      <c r="AV924" s="11"/>
      <c r="AW924" s="11"/>
      <c r="AX924" s="11"/>
      <c r="AY924" s="11"/>
      <c r="AZ924" s="11"/>
      <c r="BA924" s="11"/>
      <c r="BB924" s="11"/>
      <c r="BC924" s="11"/>
      <c r="BD924" s="11"/>
      <c r="BE924" s="11"/>
      <c r="BF924" s="11"/>
      <c r="BG924" s="11"/>
      <c r="BH924" s="11"/>
      <c r="BI924" s="11"/>
      <c r="BJ924" s="11"/>
      <c r="BK924" s="11"/>
      <c r="BL924" s="11"/>
      <c r="BM924" s="11"/>
    </row>
    <row r="925" spans="1:65" ht="14.25" customHeight="1">
      <c r="A925" s="11"/>
      <c r="B925" s="11"/>
      <c r="C925" s="47"/>
      <c r="D925" s="16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  <c r="AG925" s="11"/>
      <c r="AH925" s="11"/>
      <c r="AI925" s="11"/>
      <c r="AJ925" s="11"/>
      <c r="AK925" s="11"/>
      <c r="AL925" s="11"/>
      <c r="AM925" s="11"/>
      <c r="AN925" s="11"/>
      <c r="AO925" s="11"/>
      <c r="AP925" s="11"/>
      <c r="AQ925" s="11"/>
      <c r="AR925" s="11"/>
      <c r="AS925" s="11"/>
      <c r="AT925" s="11"/>
      <c r="AU925" s="11"/>
      <c r="AV925" s="11"/>
      <c r="AW925" s="11"/>
      <c r="AX925" s="11"/>
      <c r="AY925" s="11"/>
      <c r="AZ925" s="11"/>
      <c r="BA925" s="11"/>
      <c r="BB925" s="11"/>
      <c r="BC925" s="11"/>
      <c r="BD925" s="11"/>
      <c r="BE925" s="11"/>
      <c r="BF925" s="11"/>
      <c r="BG925" s="11"/>
      <c r="BH925" s="11"/>
      <c r="BI925" s="11"/>
      <c r="BJ925" s="11"/>
      <c r="BK925" s="11"/>
      <c r="BL925" s="11"/>
      <c r="BM925" s="11"/>
    </row>
    <row r="926" spans="1:65" ht="14.25" customHeight="1">
      <c r="A926" s="11"/>
      <c r="B926" s="11"/>
      <c r="C926" s="47"/>
      <c r="D926" s="16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  <c r="AH926" s="11"/>
      <c r="AI926" s="11"/>
      <c r="AJ926" s="11"/>
      <c r="AK926" s="11"/>
      <c r="AL926" s="11"/>
      <c r="AM926" s="11"/>
      <c r="AN926" s="11"/>
      <c r="AO926" s="11"/>
      <c r="AP926" s="11"/>
      <c r="AQ926" s="11"/>
      <c r="AR926" s="11"/>
      <c r="AS926" s="11"/>
      <c r="AT926" s="11"/>
      <c r="AU926" s="11"/>
      <c r="AV926" s="11"/>
      <c r="AW926" s="11"/>
      <c r="AX926" s="11"/>
      <c r="AY926" s="11"/>
      <c r="AZ926" s="11"/>
      <c r="BA926" s="11"/>
      <c r="BB926" s="11"/>
      <c r="BC926" s="11"/>
      <c r="BD926" s="11"/>
      <c r="BE926" s="11"/>
      <c r="BF926" s="11"/>
      <c r="BG926" s="11"/>
      <c r="BH926" s="11"/>
      <c r="BI926" s="11"/>
      <c r="BJ926" s="11"/>
      <c r="BK926" s="11"/>
      <c r="BL926" s="11"/>
      <c r="BM926" s="11"/>
    </row>
    <row r="927" spans="1:65" ht="14.25" customHeight="1">
      <c r="A927" s="11"/>
      <c r="B927" s="11"/>
      <c r="C927" s="47"/>
      <c r="D927" s="16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  <c r="AG927" s="11"/>
      <c r="AH927" s="11"/>
      <c r="AI927" s="11"/>
      <c r="AJ927" s="11"/>
      <c r="AK927" s="11"/>
      <c r="AL927" s="11"/>
      <c r="AM927" s="11"/>
      <c r="AN927" s="11"/>
      <c r="AO927" s="11"/>
      <c r="AP927" s="11"/>
      <c r="AQ927" s="11"/>
      <c r="AR927" s="11"/>
      <c r="AS927" s="11"/>
      <c r="AT927" s="11"/>
      <c r="AU927" s="11"/>
      <c r="AV927" s="11"/>
      <c r="AW927" s="11"/>
      <c r="AX927" s="11"/>
      <c r="AY927" s="11"/>
      <c r="AZ927" s="11"/>
      <c r="BA927" s="11"/>
      <c r="BB927" s="11"/>
      <c r="BC927" s="11"/>
      <c r="BD927" s="11"/>
      <c r="BE927" s="11"/>
      <c r="BF927" s="11"/>
      <c r="BG927" s="11"/>
      <c r="BH927" s="11"/>
      <c r="BI927" s="11"/>
      <c r="BJ927" s="11"/>
      <c r="BK927" s="11"/>
      <c r="BL927" s="11"/>
      <c r="BM927" s="11"/>
    </row>
    <row r="928" spans="1:65" ht="14.25" customHeight="1">
      <c r="A928" s="11"/>
      <c r="B928" s="11"/>
      <c r="C928" s="47"/>
      <c r="D928" s="16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  <c r="AG928" s="11"/>
      <c r="AH928" s="11"/>
      <c r="AI928" s="11"/>
      <c r="AJ928" s="11"/>
      <c r="AK928" s="11"/>
      <c r="AL928" s="11"/>
      <c r="AM928" s="11"/>
      <c r="AN928" s="11"/>
      <c r="AO928" s="11"/>
      <c r="AP928" s="11"/>
      <c r="AQ928" s="11"/>
      <c r="AR928" s="11"/>
      <c r="AS928" s="11"/>
      <c r="AT928" s="11"/>
      <c r="AU928" s="11"/>
      <c r="AV928" s="11"/>
      <c r="AW928" s="11"/>
      <c r="AX928" s="11"/>
      <c r="AY928" s="11"/>
      <c r="AZ928" s="11"/>
      <c r="BA928" s="11"/>
      <c r="BB928" s="11"/>
      <c r="BC928" s="11"/>
      <c r="BD928" s="11"/>
      <c r="BE928" s="11"/>
      <c r="BF928" s="11"/>
      <c r="BG928" s="11"/>
      <c r="BH928" s="11"/>
      <c r="BI928" s="11"/>
      <c r="BJ928" s="11"/>
      <c r="BK928" s="11"/>
      <c r="BL928" s="11"/>
      <c r="BM928" s="11"/>
    </row>
    <row r="929" spans="1:65" ht="14.25" customHeight="1">
      <c r="A929" s="11"/>
      <c r="B929" s="11"/>
      <c r="C929" s="47"/>
      <c r="D929" s="16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  <c r="AG929" s="11"/>
      <c r="AH929" s="11"/>
      <c r="AI929" s="11"/>
      <c r="AJ929" s="11"/>
      <c r="AK929" s="11"/>
      <c r="AL929" s="11"/>
      <c r="AM929" s="11"/>
      <c r="AN929" s="11"/>
      <c r="AO929" s="11"/>
      <c r="AP929" s="11"/>
      <c r="AQ929" s="11"/>
      <c r="AR929" s="11"/>
      <c r="AS929" s="11"/>
      <c r="AT929" s="11"/>
      <c r="AU929" s="11"/>
      <c r="AV929" s="11"/>
      <c r="AW929" s="11"/>
      <c r="AX929" s="11"/>
      <c r="AY929" s="11"/>
      <c r="AZ929" s="11"/>
      <c r="BA929" s="11"/>
      <c r="BB929" s="11"/>
      <c r="BC929" s="11"/>
      <c r="BD929" s="11"/>
      <c r="BE929" s="11"/>
      <c r="BF929" s="11"/>
      <c r="BG929" s="11"/>
      <c r="BH929" s="11"/>
      <c r="BI929" s="11"/>
      <c r="BJ929" s="11"/>
      <c r="BK929" s="11"/>
      <c r="BL929" s="11"/>
      <c r="BM929" s="11"/>
    </row>
    <row r="930" spans="1:65" ht="14.25" customHeight="1">
      <c r="A930" s="11"/>
      <c r="B930" s="11"/>
      <c r="C930" s="47"/>
      <c r="D930" s="16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  <c r="AG930" s="11"/>
      <c r="AH930" s="11"/>
      <c r="AI930" s="11"/>
      <c r="AJ930" s="11"/>
      <c r="AK930" s="11"/>
      <c r="AL930" s="11"/>
      <c r="AM930" s="11"/>
      <c r="AN930" s="11"/>
      <c r="AO930" s="11"/>
      <c r="AP930" s="11"/>
      <c r="AQ930" s="11"/>
      <c r="AR930" s="11"/>
      <c r="AS930" s="11"/>
      <c r="AT930" s="11"/>
      <c r="AU930" s="11"/>
      <c r="AV930" s="11"/>
      <c r="AW930" s="11"/>
      <c r="AX930" s="11"/>
      <c r="AY930" s="11"/>
      <c r="AZ930" s="11"/>
      <c r="BA930" s="11"/>
      <c r="BB930" s="11"/>
      <c r="BC930" s="11"/>
      <c r="BD930" s="11"/>
      <c r="BE930" s="11"/>
      <c r="BF930" s="11"/>
      <c r="BG930" s="11"/>
      <c r="BH930" s="11"/>
      <c r="BI930" s="11"/>
      <c r="BJ930" s="11"/>
      <c r="BK930" s="11"/>
      <c r="BL930" s="11"/>
      <c r="BM930" s="11"/>
    </row>
    <row r="931" spans="1:65" ht="14.25" customHeight="1">
      <c r="A931" s="11"/>
      <c r="B931" s="11"/>
      <c r="C931" s="47"/>
      <c r="D931" s="16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  <c r="AG931" s="11"/>
      <c r="AH931" s="11"/>
      <c r="AI931" s="11"/>
      <c r="AJ931" s="11"/>
      <c r="AK931" s="11"/>
      <c r="AL931" s="11"/>
      <c r="AM931" s="11"/>
      <c r="AN931" s="11"/>
      <c r="AO931" s="11"/>
      <c r="AP931" s="11"/>
      <c r="AQ931" s="11"/>
      <c r="AR931" s="11"/>
      <c r="AS931" s="11"/>
      <c r="AT931" s="11"/>
      <c r="AU931" s="11"/>
      <c r="AV931" s="11"/>
      <c r="AW931" s="11"/>
      <c r="AX931" s="11"/>
      <c r="AY931" s="11"/>
      <c r="AZ931" s="11"/>
      <c r="BA931" s="11"/>
      <c r="BB931" s="11"/>
      <c r="BC931" s="11"/>
      <c r="BD931" s="11"/>
      <c r="BE931" s="11"/>
      <c r="BF931" s="11"/>
      <c r="BG931" s="11"/>
      <c r="BH931" s="11"/>
      <c r="BI931" s="11"/>
      <c r="BJ931" s="11"/>
      <c r="BK931" s="11"/>
      <c r="BL931" s="11"/>
      <c r="BM931" s="11"/>
    </row>
    <row r="932" spans="1:65" ht="14.25" customHeight="1">
      <c r="A932" s="11"/>
      <c r="B932" s="11"/>
      <c r="C932" s="47"/>
      <c r="D932" s="16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  <c r="AG932" s="11"/>
      <c r="AH932" s="11"/>
      <c r="AI932" s="11"/>
      <c r="AJ932" s="11"/>
      <c r="AK932" s="11"/>
      <c r="AL932" s="11"/>
      <c r="AM932" s="11"/>
      <c r="AN932" s="11"/>
      <c r="AO932" s="11"/>
      <c r="AP932" s="11"/>
      <c r="AQ932" s="11"/>
      <c r="AR932" s="11"/>
      <c r="AS932" s="11"/>
      <c r="AT932" s="11"/>
      <c r="AU932" s="11"/>
      <c r="AV932" s="11"/>
      <c r="AW932" s="11"/>
      <c r="AX932" s="11"/>
      <c r="AY932" s="11"/>
      <c r="AZ932" s="11"/>
      <c r="BA932" s="11"/>
      <c r="BB932" s="11"/>
      <c r="BC932" s="11"/>
      <c r="BD932" s="11"/>
      <c r="BE932" s="11"/>
      <c r="BF932" s="11"/>
      <c r="BG932" s="11"/>
      <c r="BH932" s="11"/>
      <c r="BI932" s="11"/>
      <c r="BJ932" s="11"/>
      <c r="BK932" s="11"/>
      <c r="BL932" s="11"/>
      <c r="BM932" s="11"/>
    </row>
    <row r="933" spans="1:65" ht="14.25" customHeight="1">
      <c r="A933" s="11"/>
      <c r="B933" s="11"/>
      <c r="C933" s="47"/>
      <c r="D933" s="16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  <c r="AG933" s="11"/>
      <c r="AH933" s="11"/>
      <c r="AI933" s="11"/>
      <c r="AJ933" s="11"/>
      <c r="AK933" s="11"/>
      <c r="AL933" s="11"/>
      <c r="AM933" s="11"/>
      <c r="AN933" s="11"/>
      <c r="AO933" s="11"/>
      <c r="AP933" s="11"/>
      <c r="AQ933" s="11"/>
      <c r="AR933" s="11"/>
      <c r="AS933" s="11"/>
      <c r="AT933" s="11"/>
      <c r="AU933" s="11"/>
      <c r="AV933" s="11"/>
      <c r="AW933" s="11"/>
      <c r="AX933" s="11"/>
      <c r="AY933" s="11"/>
      <c r="AZ933" s="11"/>
      <c r="BA933" s="11"/>
      <c r="BB933" s="11"/>
      <c r="BC933" s="11"/>
      <c r="BD933" s="11"/>
      <c r="BE933" s="11"/>
      <c r="BF933" s="11"/>
      <c r="BG933" s="11"/>
      <c r="BH933" s="11"/>
      <c r="BI933" s="11"/>
      <c r="BJ933" s="11"/>
      <c r="BK933" s="11"/>
      <c r="BL933" s="11"/>
      <c r="BM933" s="11"/>
    </row>
    <row r="934" spans="1:65" ht="14.25" customHeight="1">
      <c r="A934" s="11"/>
      <c r="B934" s="11"/>
      <c r="C934" s="47"/>
      <c r="D934" s="16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  <c r="AG934" s="11"/>
      <c r="AH934" s="11"/>
      <c r="AI934" s="11"/>
      <c r="AJ934" s="11"/>
      <c r="AK934" s="11"/>
      <c r="AL934" s="11"/>
      <c r="AM934" s="11"/>
      <c r="AN934" s="11"/>
      <c r="AO934" s="11"/>
      <c r="AP934" s="11"/>
      <c r="AQ934" s="11"/>
      <c r="AR934" s="11"/>
      <c r="AS934" s="11"/>
      <c r="AT934" s="11"/>
      <c r="AU934" s="11"/>
      <c r="AV934" s="11"/>
      <c r="AW934" s="11"/>
      <c r="AX934" s="11"/>
      <c r="AY934" s="11"/>
      <c r="AZ934" s="11"/>
      <c r="BA934" s="11"/>
      <c r="BB934" s="11"/>
      <c r="BC934" s="11"/>
      <c r="BD934" s="11"/>
      <c r="BE934" s="11"/>
      <c r="BF934" s="11"/>
      <c r="BG934" s="11"/>
      <c r="BH934" s="11"/>
      <c r="BI934" s="11"/>
      <c r="BJ934" s="11"/>
      <c r="BK934" s="11"/>
      <c r="BL934" s="11"/>
      <c r="BM934" s="11"/>
    </row>
    <row r="935" spans="1:65" ht="14.25" customHeight="1">
      <c r="A935" s="11"/>
      <c r="B935" s="11"/>
      <c r="C935" s="47"/>
      <c r="D935" s="16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  <c r="AG935" s="11"/>
      <c r="AH935" s="11"/>
      <c r="AI935" s="11"/>
      <c r="AJ935" s="11"/>
      <c r="AK935" s="11"/>
      <c r="AL935" s="11"/>
      <c r="AM935" s="11"/>
      <c r="AN935" s="11"/>
      <c r="AO935" s="11"/>
      <c r="AP935" s="11"/>
      <c r="AQ935" s="11"/>
      <c r="AR935" s="11"/>
      <c r="AS935" s="11"/>
      <c r="AT935" s="11"/>
      <c r="AU935" s="11"/>
      <c r="AV935" s="11"/>
      <c r="AW935" s="11"/>
      <c r="AX935" s="11"/>
      <c r="AY935" s="11"/>
      <c r="AZ935" s="11"/>
      <c r="BA935" s="11"/>
      <c r="BB935" s="11"/>
      <c r="BC935" s="11"/>
      <c r="BD935" s="11"/>
      <c r="BE935" s="11"/>
      <c r="BF935" s="11"/>
      <c r="BG935" s="11"/>
      <c r="BH935" s="11"/>
      <c r="BI935" s="11"/>
      <c r="BJ935" s="11"/>
      <c r="BK935" s="11"/>
      <c r="BL935" s="11"/>
      <c r="BM935" s="11"/>
    </row>
    <row r="936" spans="1:65" ht="14.25" customHeight="1">
      <c r="A936" s="11"/>
      <c r="B936" s="11"/>
      <c r="C936" s="47"/>
      <c r="D936" s="16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  <c r="AG936" s="11"/>
      <c r="AH936" s="11"/>
      <c r="AI936" s="11"/>
      <c r="AJ936" s="11"/>
      <c r="AK936" s="11"/>
      <c r="AL936" s="11"/>
      <c r="AM936" s="11"/>
      <c r="AN936" s="11"/>
      <c r="AO936" s="11"/>
      <c r="AP936" s="11"/>
      <c r="AQ936" s="11"/>
      <c r="AR936" s="11"/>
      <c r="AS936" s="11"/>
      <c r="AT936" s="11"/>
      <c r="AU936" s="11"/>
      <c r="AV936" s="11"/>
      <c r="AW936" s="11"/>
      <c r="AX936" s="11"/>
      <c r="AY936" s="11"/>
      <c r="AZ936" s="11"/>
      <c r="BA936" s="11"/>
      <c r="BB936" s="11"/>
      <c r="BC936" s="11"/>
      <c r="BD936" s="11"/>
      <c r="BE936" s="11"/>
      <c r="BF936" s="11"/>
      <c r="BG936" s="11"/>
      <c r="BH936" s="11"/>
      <c r="BI936" s="11"/>
      <c r="BJ936" s="11"/>
      <c r="BK936" s="11"/>
      <c r="BL936" s="11"/>
      <c r="BM936" s="11"/>
    </row>
    <row r="937" spans="1:65" ht="14.25" customHeight="1">
      <c r="A937" s="11"/>
      <c r="B937" s="11"/>
      <c r="C937" s="47"/>
      <c r="D937" s="16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  <c r="AG937" s="11"/>
      <c r="AH937" s="11"/>
      <c r="AI937" s="11"/>
      <c r="AJ937" s="11"/>
      <c r="AK937" s="11"/>
      <c r="AL937" s="11"/>
      <c r="AM937" s="11"/>
      <c r="AN937" s="11"/>
      <c r="AO937" s="11"/>
      <c r="AP937" s="11"/>
      <c r="AQ937" s="11"/>
      <c r="AR937" s="11"/>
      <c r="AS937" s="11"/>
      <c r="AT937" s="11"/>
      <c r="AU937" s="11"/>
      <c r="AV937" s="11"/>
      <c r="AW937" s="11"/>
      <c r="AX937" s="11"/>
      <c r="AY937" s="11"/>
      <c r="AZ937" s="11"/>
      <c r="BA937" s="11"/>
      <c r="BB937" s="11"/>
      <c r="BC937" s="11"/>
      <c r="BD937" s="11"/>
      <c r="BE937" s="11"/>
      <c r="BF937" s="11"/>
      <c r="BG937" s="11"/>
      <c r="BH937" s="11"/>
      <c r="BI937" s="11"/>
      <c r="BJ937" s="11"/>
      <c r="BK937" s="11"/>
      <c r="BL937" s="11"/>
      <c r="BM937" s="11"/>
    </row>
    <row r="938" spans="1:65" ht="14.25" customHeight="1">
      <c r="A938" s="11"/>
      <c r="B938" s="11"/>
      <c r="C938" s="47"/>
      <c r="D938" s="16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  <c r="AG938" s="11"/>
      <c r="AH938" s="11"/>
      <c r="AI938" s="11"/>
      <c r="AJ938" s="11"/>
      <c r="AK938" s="11"/>
      <c r="AL938" s="11"/>
      <c r="AM938" s="11"/>
      <c r="AN938" s="11"/>
      <c r="AO938" s="11"/>
      <c r="AP938" s="11"/>
      <c r="AQ938" s="11"/>
      <c r="AR938" s="11"/>
      <c r="AS938" s="11"/>
      <c r="AT938" s="11"/>
      <c r="AU938" s="11"/>
      <c r="AV938" s="11"/>
      <c r="AW938" s="11"/>
      <c r="AX938" s="11"/>
      <c r="AY938" s="11"/>
      <c r="AZ938" s="11"/>
      <c r="BA938" s="11"/>
      <c r="BB938" s="11"/>
      <c r="BC938" s="11"/>
      <c r="BD938" s="11"/>
      <c r="BE938" s="11"/>
      <c r="BF938" s="11"/>
      <c r="BG938" s="11"/>
      <c r="BH938" s="11"/>
      <c r="BI938" s="11"/>
      <c r="BJ938" s="11"/>
      <c r="BK938" s="11"/>
      <c r="BL938" s="11"/>
      <c r="BM938" s="11"/>
    </row>
    <row r="939" spans="1:65" ht="14.25" customHeight="1">
      <c r="A939" s="11"/>
      <c r="B939" s="11"/>
      <c r="C939" s="47"/>
      <c r="D939" s="16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  <c r="AG939" s="11"/>
      <c r="AH939" s="11"/>
      <c r="AI939" s="11"/>
      <c r="AJ939" s="11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11"/>
      <c r="AV939" s="11"/>
      <c r="AW939" s="11"/>
      <c r="AX939" s="11"/>
      <c r="AY939" s="11"/>
      <c r="AZ939" s="11"/>
      <c r="BA939" s="11"/>
      <c r="BB939" s="11"/>
      <c r="BC939" s="11"/>
      <c r="BD939" s="11"/>
      <c r="BE939" s="11"/>
      <c r="BF939" s="11"/>
      <c r="BG939" s="11"/>
      <c r="BH939" s="11"/>
      <c r="BI939" s="11"/>
      <c r="BJ939" s="11"/>
      <c r="BK939" s="11"/>
      <c r="BL939" s="11"/>
      <c r="BM939" s="11"/>
    </row>
    <row r="940" spans="1:65" ht="14.25" customHeight="1">
      <c r="A940" s="11"/>
      <c r="B940" s="11"/>
      <c r="C940" s="47"/>
      <c r="D940" s="16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  <c r="AG940" s="11"/>
      <c r="AH940" s="11"/>
      <c r="AI940" s="11"/>
      <c r="AJ940" s="11"/>
      <c r="AK940" s="11"/>
      <c r="AL940" s="11"/>
      <c r="AM940" s="11"/>
      <c r="AN940" s="11"/>
      <c r="AO940" s="11"/>
      <c r="AP940" s="11"/>
      <c r="AQ940" s="11"/>
      <c r="AR940" s="11"/>
      <c r="AS940" s="11"/>
      <c r="AT940" s="11"/>
      <c r="AU940" s="11"/>
      <c r="AV940" s="11"/>
      <c r="AW940" s="11"/>
      <c r="AX940" s="11"/>
      <c r="AY940" s="11"/>
      <c r="AZ940" s="11"/>
      <c r="BA940" s="11"/>
      <c r="BB940" s="11"/>
      <c r="BC940" s="11"/>
      <c r="BD940" s="11"/>
      <c r="BE940" s="11"/>
      <c r="BF940" s="11"/>
      <c r="BG940" s="11"/>
      <c r="BH940" s="11"/>
      <c r="BI940" s="11"/>
      <c r="BJ940" s="11"/>
      <c r="BK940" s="11"/>
      <c r="BL940" s="11"/>
      <c r="BM940" s="11"/>
    </row>
    <row r="941" spans="1:65" ht="14.25" customHeight="1">
      <c r="A941" s="11"/>
      <c r="B941" s="11"/>
      <c r="C941" s="47"/>
      <c r="D941" s="16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1"/>
      <c r="AI941" s="11"/>
      <c r="AJ941" s="11"/>
      <c r="AK941" s="11"/>
      <c r="AL941" s="11"/>
      <c r="AM941" s="11"/>
      <c r="AN941" s="11"/>
      <c r="AO941" s="11"/>
      <c r="AP941" s="11"/>
      <c r="AQ941" s="11"/>
      <c r="AR941" s="11"/>
      <c r="AS941" s="11"/>
      <c r="AT941" s="11"/>
      <c r="AU941" s="11"/>
      <c r="AV941" s="11"/>
      <c r="AW941" s="11"/>
      <c r="AX941" s="11"/>
      <c r="AY941" s="11"/>
      <c r="AZ941" s="11"/>
      <c r="BA941" s="11"/>
      <c r="BB941" s="11"/>
      <c r="BC941" s="11"/>
      <c r="BD941" s="11"/>
      <c r="BE941" s="11"/>
      <c r="BF941" s="11"/>
      <c r="BG941" s="11"/>
      <c r="BH941" s="11"/>
      <c r="BI941" s="11"/>
      <c r="BJ941" s="11"/>
      <c r="BK941" s="11"/>
      <c r="BL941" s="11"/>
      <c r="BM941" s="11"/>
    </row>
    <row r="942" spans="1:65" ht="14.25" customHeight="1">
      <c r="A942" s="11"/>
      <c r="B942" s="11"/>
      <c r="C942" s="47"/>
      <c r="D942" s="16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  <c r="AG942" s="11"/>
      <c r="AH942" s="11"/>
      <c r="AI942" s="11"/>
      <c r="AJ942" s="11"/>
      <c r="AK942" s="11"/>
      <c r="AL942" s="11"/>
      <c r="AM942" s="11"/>
      <c r="AN942" s="11"/>
      <c r="AO942" s="11"/>
      <c r="AP942" s="11"/>
      <c r="AQ942" s="11"/>
      <c r="AR942" s="11"/>
      <c r="AS942" s="11"/>
      <c r="AT942" s="11"/>
      <c r="AU942" s="11"/>
      <c r="AV942" s="11"/>
      <c r="AW942" s="11"/>
      <c r="AX942" s="11"/>
      <c r="AY942" s="11"/>
      <c r="AZ942" s="11"/>
      <c r="BA942" s="11"/>
      <c r="BB942" s="11"/>
      <c r="BC942" s="11"/>
      <c r="BD942" s="11"/>
      <c r="BE942" s="11"/>
      <c r="BF942" s="11"/>
      <c r="BG942" s="11"/>
      <c r="BH942" s="11"/>
      <c r="BI942" s="11"/>
      <c r="BJ942" s="11"/>
      <c r="BK942" s="11"/>
      <c r="BL942" s="11"/>
      <c r="BM942" s="11"/>
    </row>
    <row r="943" spans="1:65" ht="14.25" customHeight="1">
      <c r="A943" s="11"/>
      <c r="B943" s="11"/>
      <c r="C943" s="47"/>
      <c r="D943" s="16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  <c r="AH943" s="11"/>
      <c r="AI943" s="11"/>
      <c r="AJ943" s="11"/>
      <c r="AK943" s="11"/>
      <c r="AL943" s="11"/>
      <c r="AM943" s="11"/>
      <c r="AN943" s="11"/>
      <c r="AO943" s="11"/>
      <c r="AP943" s="11"/>
      <c r="AQ943" s="11"/>
      <c r="AR943" s="11"/>
      <c r="AS943" s="11"/>
      <c r="AT943" s="11"/>
      <c r="AU943" s="11"/>
      <c r="AV943" s="11"/>
      <c r="AW943" s="11"/>
      <c r="AX943" s="11"/>
      <c r="AY943" s="11"/>
      <c r="AZ943" s="11"/>
      <c r="BA943" s="11"/>
      <c r="BB943" s="11"/>
      <c r="BC943" s="11"/>
      <c r="BD943" s="11"/>
      <c r="BE943" s="11"/>
      <c r="BF943" s="11"/>
      <c r="BG943" s="11"/>
      <c r="BH943" s="11"/>
      <c r="BI943" s="11"/>
      <c r="BJ943" s="11"/>
      <c r="BK943" s="11"/>
      <c r="BL943" s="11"/>
      <c r="BM943" s="11"/>
    </row>
    <row r="944" spans="1:65" ht="14.25" customHeight="1">
      <c r="A944" s="11"/>
      <c r="B944" s="11"/>
      <c r="C944" s="47"/>
      <c r="D944" s="16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1"/>
      <c r="AI944" s="11"/>
      <c r="AJ944" s="11"/>
      <c r="AK944" s="11"/>
      <c r="AL944" s="11"/>
      <c r="AM944" s="11"/>
      <c r="AN944" s="11"/>
      <c r="AO944" s="11"/>
      <c r="AP944" s="11"/>
      <c r="AQ944" s="11"/>
      <c r="AR944" s="11"/>
      <c r="AS944" s="11"/>
      <c r="AT944" s="11"/>
      <c r="AU944" s="11"/>
      <c r="AV944" s="11"/>
      <c r="AW944" s="11"/>
      <c r="AX944" s="11"/>
      <c r="AY944" s="11"/>
      <c r="AZ944" s="11"/>
      <c r="BA944" s="11"/>
      <c r="BB944" s="11"/>
      <c r="BC944" s="11"/>
      <c r="BD944" s="11"/>
      <c r="BE944" s="11"/>
      <c r="BF944" s="11"/>
      <c r="BG944" s="11"/>
      <c r="BH944" s="11"/>
      <c r="BI944" s="11"/>
      <c r="BJ944" s="11"/>
      <c r="BK944" s="11"/>
      <c r="BL944" s="11"/>
      <c r="BM944" s="11"/>
    </row>
    <row r="945" spans="1:65" ht="14.25" customHeight="1">
      <c r="A945" s="11"/>
      <c r="B945" s="11"/>
      <c r="C945" s="47"/>
      <c r="D945" s="16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  <c r="AG945" s="11"/>
      <c r="AH945" s="11"/>
      <c r="AI945" s="11"/>
      <c r="AJ945" s="11"/>
      <c r="AK945" s="11"/>
      <c r="AL945" s="11"/>
      <c r="AM945" s="11"/>
      <c r="AN945" s="11"/>
      <c r="AO945" s="11"/>
      <c r="AP945" s="11"/>
      <c r="AQ945" s="11"/>
      <c r="AR945" s="11"/>
      <c r="AS945" s="11"/>
      <c r="AT945" s="11"/>
      <c r="AU945" s="11"/>
      <c r="AV945" s="11"/>
      <c r="AW945" s="11"/>
      <c r="AX945" s="11"/>
      <c r="AY945" s="11"/>
      <c r="AZ945" s="11"/>
      <c r="BA945" s="11"/>
      <c r="BB945" s="11"/>
      <c r="BC945" s="11"/>
      <c r="BD945" s="11"/>
      <c r="BE945" s="11"/>
      <c r="BF945" s="11"/>
      <c r="BG945" s="11"/>
      <c r="BH945" s="11"/>
      <c r="BI945" s="11"/>
      <c r="BJ945" s="11"/>
      <c r="BK945" s="11"/>
      <c r="BL945" s="11"/>
      <c r="BM945" s="11"/>
    </row>
    <row r="946" spans="1:65" ht="14.25" customHeight="1">
      <c r="A946" s="11"/>
      <c r="B946" s="11"/>
      <c r="C946" s="47"/>
      <c r="D946" s="16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  <c r="AG946" s="11"/>
      <c r="AH946" s="11"/>
      <c r="AI946" s="11"/>
      <c r="AJ946" s="11"/>
      <c r="AK946" s="11"/>
      <c r="AL946" s="11"/>
      <c r="AM946" s="11"/>
      <c r="AN946" s="11"/>
      <c r="AO946" s="11"/>
      <c r="AP946" s="11"/>
      <c r="AQ946" s="11"/>
      <c r="AR946" s="11"/>
      <c r="AS946" s="11"/>
      <c r="AT946" s="11"/>
      <c r="AU946" s="11"/>
      <c r="AV946" s="11"/>
      <c r="AW946" s="11"/>
      <c r="AX946" s="11"/>
      <c r="AY946" s="11"/>
      <c r="AZ946" s="11"/>
      <c r="BA946" s="11"/>
      <c r="BB946" s="11"/>
      <c r="BC946" s="11"/>
      <c r="BD946" s="11"/>
      <c r="BE946" s="11"/>
      <c r="BF946" s="11"/>
      <c r="BG946" s="11"/>
      <c r="BH946" s="11"/>
      <c r="BI946" s="11"/>
      <c r="BJ946" s="11"/>
      <c r="BK946" s="11"/>
      <c r="BL946" s="11"/>
      <c r="BM946" s="11"/>
    </row>
    <row r="947" spans="1:65" ht="14.25" customHeight="1">
      <c r="A947" s="11"/>
      <c r="B947" s="11"/>
      <c r="C947" s="47"/>
      <c r="D947" s="16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  <c r="AG947" s="11"/>
      <c r="AH947" s="11"/>
      <c r="AI947" s="11"/>
      <c r="AJ947" s="11"/>
      <c r="AK947" s="11"/>
      <c r="AL947" s="11"/>
      <c r="AM947" s="11"/>
      <c r="AN947" s="11"/>
      <c r="AO947" s="11"/>
      <c r="AP947" s="11"/>
      <c r="AQ947" s="11"/>
      <c r="AR947" s="11"/>
      <c r="AS947" s="11"/>
      <c r="AT947" s="11"/>
      <c r="AU947" s="11"/>
      <c r="AV947" s="11"/>
      <c r="AW947" s="11"/>
      <c r="AX947" s="11"/>
      <c r="AY947" s="11"/>
      <c r="AZ947" s="11"/>
      <c r="BA947" s="11"/>
      <c r="BB947" s="11"/>
      <c r="BC947" s="11"/>
      <c r="BD947" s="11"/>
      <c r="BE947" s="11"/>
      <c r="BF947" s="11"/>
      <c r="BG947" s="11"/>
      <c r="BH947" s="11"/>
      <c r="BI947" s="11"/>
      <c r="BJ947" s="11"/>
      <c r="BK947" s="11"/>
      <c r="BL947" s="11"/>
      <c r="BM947" s="11"/>
    </row>
    <row r="948" spans="1:65" ht="14.25" customHeight="1">
      <c r="A948" s="11"/>
      <c r="B948" s="11"/>
      <c r="C948" s="47"/>
      <c r="D948" s="16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  <c r="AG948" s="11"/>
      <c r="AH948" s="11"/>
      <c r="AI948" s="11"/>
      <c r="AJ948" s="11"/>
      <c r="AK948" s="11"/>
      <c r="AL948" s="11"/>
      <c r="AM948" s="11"/>
      <c r="AN948" s="11"/>
      <c r="AO948" s="11"/>
      <c r="AP948" s="11"/>
      <c r="AQ948" s="11"/>
      <c r="AR948" s="11"/>
      <c r="AS948" s="11"/>
      <c r="AT948" s="11"/>
      <c r="AU948" s="11"/>
      <c r="AV948" s="11"/>
      <c r="AW948" s="11"/>
      <c r="AX948" s="11"/>
      <c r="AY948" s="11"/>
      <c r="AZ948" s="11"/>
      <c r="BA948" s="11"/>
      <c r="BB948" s="11"/>
      <c r="BC948" s="11"/>
      <c r="BD948" s="11"/>
      <c r="BE948" s="11"/>
      <c r="BF948" s="11"/>
      <c r="BG948" s="11"/>
      <c r="BH948" s="11"/>
      <c r="BI948" s="11"/>
      <c r="BJ948" s="11"/>
      <c r="BK948" s="11"/>
      <c r="BL948" s="11"/>
      <c r="BM948" s="11"/>
    </row>
    <row r="949" spans="1:65" ht="14.25" customHeight="1">
      <c r="A949" s="11"/>
      <c r="B949" s="11"/>
      <c r="C949" s="47"/>
      <c r="D949" s="16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  <c r="AG949" s="11"/>
      <c r="AH949" s="11"/>
      <c r="AI949" s="11"/>
      <c r="AJ949" s="11"/>
      <c r="AK949" s="11"/>
      <c r="AL949" s="11"/>
      <c r="AM949" s="11"/>
      <c r="AN949" s="11"/>
      <c r="AO949" s="11"/>
      <c r="AP949" s="11"/>
      <c r="AQ949" s="11"/>
      <c r="AR949" s="11"/>
      <c r="AS949" s="11"/>
      <c r="AT949" s="11"/>
      <c r="AU949" s="11"/>
      <c r="AV949" s="11"/>
      <c r="AW949" s="11"/>
      <c r="AX949" s="11"/>
      <c r="AY949" s="11"/>
      <c r="AZ949" s="11"/>
      <c r="BA949" s="11"/>
      <c r="BB949" s="11"/>
      <c r="BC949" s="11"/>
      <c r="BD949" s="11"/>
      <c r="BE949" s="11"/>
      <c r="BF949" s="11"/>
      <c r="BG949" s="11"/>
      <c r="BH949" s="11"/>
      <c r="BI949" s="11"/>
      <c r="BJ949" s="11"/>
      <c r="BK949" s="11"/>
      <c r="BL949" s="11"/>
      <c r="BM949" s="11"/>
    </row>
    <row r="950" spans="1:65" ht="14.25" customHeight="1">
      <c r="A950" s="11"/>
      <c r="B950" s="11"/>
      <c r="C950" s="47"/>
      <c r="D950" s="16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  <c r="AG950" s="11"/>
      <c r="AH950" s="11"/>
      <c r="AI950" s="11"/>
      <c r="AJ950" s="11"/>
      <c r="AK950" s="11"/>
      <c r="AL950" s="11"/>
      <c r="AM950" s="11"/>
      <c r="AN950" s="11"/>
      <c r="AO950" s="11"/>
      <c r="AP950" s="11"/>
      <c r="AQ950" s="11"/>
      <c r="AR950" s="11"/>
      <c r="AS950" s="11"/>
      <c r="AT950" s="11"/>
      <c r="AU950" s="11"/>
      <c r="AV950" s="11"/>
      <c r="AW950" s="11"/>
      <c r="AX950" s="11"/>
      <c r="AY950" s="11"/>
      <c r="AZ950" s="11"/>
      <c r="BA950" s="11"/>
      <c r="BB950" s="11"/>
      <c r="BC950" s="11"/>
      <c r="BD950" s="11"/>
      <c r="BE950" s="11"/>
      <c r="BF950" s="11"/>
      <c r="BG950" s="11"/>
      <c r="BH950" s="11"/>
      <c r="BI950" s="11"/>
      <c r="BJ950" s="11"/>
      <c r="BK950" s="11"/>
      <c r="BL950" s="11"/>
      <c r="BM950" s="11"/>
    </row>
    <row r="951" spans="1:65" ht="14.25" customHeight="1">
      <c r="A951" s="11"/>
      <c r="B951" s="11"/>
      <c r="C951" s="47"/>
      <c r="D951" s="16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  <c r="AG951" s="11"/>
      <c r="AH951" s="11"/>
      <c r="AI951" s="11"/>
      <c r="AJ951" s="11"/>
      <c r="AK951" s="11"/>
      <c r="AL951" s="11"/>
      <c r="AM951" s="11"/>
      <c r="AN951" s="11"/>
      <c r="AO951" s="11"/>
      <c r="AP951" s="11"/>
      <c r="AQ951" s="11"/>
      <c r="AR951" s="11"/>
      <c r="AS951" s="11"/>
      <c r="AT951" s="11"/>
      <c r="AU951" s="11"/>
      <c r="AV951" s="11"/>
      <c r="AW951" s="11"/>
      <c r="AX951" s="11"/>
      <c r="AY951" s="11"/>
      <c r="AZ951" s="11"/>
      <c r="BA951" s="11"/>
      <c r="BB951" s="11"/>
      <c r="BC951" s="11"/>
      <c r="BD951" s="11"/>
      <c r="BE951" s="11"/>
      <c r="BF951" s="11"/>
      <c r="BG951" s="11"/>
      <c r="BH951" s="11"/>
      <c r="BI951" s="11"/>
      <c r="BJ951" s="11"/>
      <c r="BK951" s="11"/>
      <c r="BL951" s="11"/>
      <c r="BM951" s="11"/>
    </row>
    <row r="952" spans="1:65" ht="14.25" customHeight="1">
      <c r="A952" s="11"/>
      <c r="B952" s="11"/>
      <c r="C952" s="47"/>
      <c r="D952" s="16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  <c r="AG952" s="11"/>
      <c r="AH952" s="11"/>
      <c r="AI952" s="11"/>
      <c r="AJ952" s="11"/>
      <c r="AK952" s="11"/>
      <c r="AL952" s="11"/>
      <c r="AM952" s="11"/>
      <c r="AN952" s="11"/>
      <c r="AO952" s="11"/>
      <c r="AP952" s="11"/>
      <c r="AQ952" s="11"/>
      <c r="AR952" s="11"/>
      <c r="AS952" s="11"/>
      <c r="AT952" s="11"/>
      <c r="AU952" s="11"/>
      <c r="AV952" s="11"/>
      <c r="AW952" s="11"/>
      <c r="AX952" s="11"/>
      <c r="AY952" s="11"/>
      <c r="AZ952" s="11"/>
      <c r="BA952" s="11"/>
      <c r="BB952" s="11"/>
      <c r="BC952" s="11"/>
      <c r="BD952" s="11"/>
      <c r="BE952" s="11"/>
      <c r="BF952" s="11"/>
      <c r="BG952" s="11"/>
      <c r="BH952" s="11"/>
      <c r="BI952" s="11"/>
      <c r="BJ952" s="11"/>
      <c r="BK952" s="11"/>
      <c r="BL952" s="11"/>
      <c r="BM952" s="11"/>
    </row>
    <row r="953" spans="1:65" ht="14.25" customHeight="1">
      <c r="A953" s="11"/>
      <c r="B953" s="11"/>
      <c r="C953" s="47"/>
      <c r="D953" s="16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  <c r="AG953" s="11"/>
      <c r="AH953" s="11"/>
      <c r="AI953" s="11"/>
      <c r="AJ953" s="11"/>
      <c r="AK953" s="11"/>
      <c r="AL953" s="11"/>
      <c r="AM953" s="11"/>
      <c r="AN953" s="11"/>
      <c r="AO953" s="11"/>
      <c r="AP953" s="11"/>
      <c r="AQ953" s="11"/>
      <c r="AR953" s="11"/>
      <c r="AS953" s="11"/>
      <c r="AT953" s="11"/>
      <c r="AU953" s="11"/>
      <c r="AV953" s="11"/>
      <c r="AW953" s="11"/>
      <c r="AX953" s="11"/>
      <c r="AY953" s="11"/>
      <c r="AZ953" s="11"/>
      <c r="BA953" s="11"/>
      <c r="BB953" s="11"/>
      <c r="BC953" s="11"/>
      <c r="BD953" s="11"/>
      <c r="BE953" s="11"/>
      <c r="BF953" s="11"/>
      <c r="BG953" s="11"/>
      <c r="BH953" s="11"/>
      <c r="BI953" s="11"/>
      <c r="BJ953" s="11"/>
      <c r="BK953" s="11"/>
      <c r="BL953" s="11"/>
      <c r="BM953" s="11"/>
    </row>
    <row r="954" spans="1:65" ht="14.25" customHeight="1">
      <c r="A954" s="11"/>
      <c r="B954" s="11"/>
      <c r="C954" s="47"/>
      <c r="D954" s="16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  <c r="AG954" s="11"/>
      <c r="AH954" s="11"/>
      <c r="AI954" s="11"/>
      <c r="AJ954" s="11"/>
      <c r="AK954" s="11"/>
      <c r="AL954" s="11"/>
      <c r="AM954" s="11"/>
      <c r="AN954" s="11"/>
      <c r="AO954" s="11"/>
      <c r="AP954" s="11"/>
      <c r="AQ954" s="11"/>
      <c r="AR954" s="11"/>
      <c r="AS954" s="11"/>
      <c r="AT954" s="11"/>
      <c r="AU954" s="11"/>
      <c r="AV954" s="11"/>
      <c r="AW954" s="11"/>
      <c r="AX954" s="11"/>
      <c r="AY954" s="11"/>
      <c r="AZ954" s="11"/>
      <c r="BA954" s="11"/>
      <c r="BB954" s="11"/>
      <c r="BC954" s="11"/>
      <c r="BD954" s="11"/>
      <c r="BE954" s="11"/>
      <c r="BF954" s="11"/>
      <c r="BG954" s="11"/>
      <c r="BH954" s="11"/>
      <c r="BI954" s="11"/>
      <c r="BJ954" s="11"/>
      <c r="BK954" s="11"/>
      <c r="BL954" s="11"/>
      <c r="BM954" s="11"/>
    </row>
    <row r="955" spans="1:65" ht="14.25" customHeight="1">
      <c r="A955" s="11"/>
      <c r="B955" s="11"/>
      <c r="C955" s="47"/>
      <c r="D955" s="16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  <c r="AG955" s="11"/>
      <c r="AH955" s="11"/>
      <c r="AI955" s="11"/>
      <c r="AJ955" s="11"/>
      <c r="AK955" s="11"/>
      <c r="AL955" s="11"/>
      <c r="AM955" s="11"/>
      <c r="AN955" s="11"/>
      <c r="AO955" s="11"/>
      <c r="AP955" s="11"/>
      <c r="AQ955" s="11"/>
      <c r="AR955" s="11"/>
      <c r="AS955" s="11"/>
      <c r="AT955" s="11"/>
      <c r="AU955" s="11"/>
      <c r="AV955" s="11"/>
      <c r="AW955" s="11"/>
      <c r="AX955" s="11"/>
      <c r="AY955" s="11"/>
      <c r="AZ955" s="11"/>
      <c r="BA955" s="11"/>
      <c r="BB955" s="11"/>
      <c r="BC955" s="11"/>
      <c r="BD955" s="11"/>
      <c r="BE955" s="11"/>
      <c r="BF955" s="11"/>
      <c r="BG955" s="11"/>
      <c r="BH955" s="11"/>
      <c r="BI955" s="11"/>
      <c r="BJ955" s="11"/>
      <c r="BK955" s="11"/>
      <c r="BL955" s="11"/>
      <c r="BM955" s="11"/>
    </row>
    <row r="956" spans="1:65" ht="14.25" customHeight="1">
      <c r="A956" s="11"/>
      <c r="B956" s="11"/>
      <c r="C956" s="47"/>
      <c r="D956" s="16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  <c r="AG956" s="11"/>
      <c r="AH956" s="11"/>
      <c r="AI956" s="11"/>
      <c r="AJ956" s="11"/>
      <c r="AK956" s="11"/>
      <c r="AL956" s="11"/>
      <c r="AM956" s="11"/>
      <c r="AN956" s="11"/>
      <c r="AO956" s="11"/>
      <c r="AP956" s="11"/>
      <c r="AQ956" s="11"/>
      <c r="AR956" s="11"/>
      <c r="AS956" s="11"/>
      <c r="AT956" s="11"/>
      <c r="AU956" s="11"/>
      <c r="AV956" s="11"/>
      <c r="AW956" s="11"/>
      <c r="AX956" s="11"/>
      <c r="AY956" s="11"/>
      <c r="AZ956" s="11"/>
      <c r="BA956" s="11"/>
      <c r="BB956" s="11"/>
      <c r="BC956" s="11"/>
      <c r="BD956" s="11"/>
      <c r="BE956" s="11"/>
      <c r="BF956" s="11"/>
      <c r="BG956" s="11"/>
      <c r="BH956" s="11"/>
      <c r="BI956" s="11"/>
      <c r="BJ956" s="11"/>
      <c r="BK956" s="11"/>
      <c r="BL956" s="11"/>
      <c r="BM956" s="11"/>
    </row>
    <row r="957" spans="1:65" ht="14.25" customHeight="1">
      <c r="A957" s="11"/>
      <c r="B957" s="11"/>
      <c r="C957" s="47"/>
      <c r="D957" s="16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  <c r="AG957" s="11"/>
      <c r="AH957" s="11"/>
      <c r="AI957" s="11"/>
      <c r="AJ957" s="11"/>
      <c r="AK957" s="11"/>
      <c r="AL957" s="11"/>
      <c r="AM957" s="11"/>
      <c r="AN957" s="11"/>
      <c r="AO957" s="11"/>
      <c r="AP957" s="11"/>
      <c r="AQ957" s="11"/>
      <c r="AR957" s="11"/>
      <c r="AS957" s="11"/>
      <c r="AT957" s="11"/>
      <c r="AU957" s="11"/>
      <c r="AV957" s="11"/>
      <c r="AW957" s="11"/>
      <c r="AX957" s="11"/>
      <c r="AY957" s="11"/>
      <c r="AZ957" s="11"/>
      <c r="BA957" s="11"/>
      <c r="BB957" s="11"/>
      <c r="BC957" s="11"/>
      <c r="BD957" s="11"/>
      <c r="BE957" s="11"/>
      <c r="BF957" s="11"/>
      <c r="BG957" s="11"/>
      <c r="BH957" s="11"/>
      <c r="BI957" s="11"/>
      <c r="BJ957" s="11"/>
      <c r="BK957" s="11"/>
      <c r="BL957" s="11"/>
      <c r="BM957" s="11"/>
    </row>
    <row r="958" spans="1:65" ht="14.25" customHeight="1">
      <c r="A958" s="11"/>
      <c r="B958" s="11"/>
      <c r="C958" s="47"/>
      <c r="D958" s="16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  <c r="AG958" s="11"/>
      <c r="AH958" s="11"/>
      <c r="AI958" s="11"/>
      <c r="AJ958" s="11"/>
      <c r="AK958" s="11"/>
      <c r="AL958" s="11"/>
      <c r="AM958" s="11"/>
      <c r="AN958" s="11"/>
      <c r="AO958" s="11"/>
      <c r="AP958" s="11"/>
      <c r="AQ958" s="11"/>
      <c r="AR958" s="11"/>
      <c r="AS958" s="11"/>
      <c r="AT958" s="11"/>
      <c r="AU958" s="11"/>
      <c r="AV958" s="11"/>
      <c r="AW958" s="11"/>
      <c r="AX958" s="11"/>
      <c r="AY958" s="11"/>
      <c r="AZ958" s="11"/>
      <c r="BA958" s="11"/>
      <c r="BB958" s="11"/>
      <c r="BC958" s="11"/>
      <c r="BD958" s="11"/>
      <c r="BE958" s="11"/>
      <c r="BF958" s="11"/>
      <c r="BG958" s="11"/>
      <c r="BH958" s="11"/>
      <c r="BI958" s="11"/>
      <c r="BJ958" s="11"/>
      <c r="BK958" s="11"/>
      <c r="BL958" s="11"/>
      <c r="BM958" s="11"/>
    </row>
    <row r="959" spans="1:65" ht="14.25" customHeight="1">
      <c r="A959" s="11"/>
      <c r="B959" s="11"/>
      <c r="C959" s="47"/>
      <c r="D959" s="16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  <c r="AG959" s="11"/>
      <c r="AH959" s="11"/>
      <c r="AI959" s="11"/>
      <c r="AJ959" s="11"/>
      <c r="AK959" s="11"/>
      <c r="AL959" s="11"/>
      <c r="AM959" s="11"/>
      <c r="AN959" s="11"/>
      <c r="AO959" s="11"/>
      <c r="AP959" s="11"/>
      <c r="AQ959" s="11"/>
      <c r="AR959" s="11"/>
      <c r="AS959" s="11"/>
      <c r="AT959" s="11"/>
      <c r="AU959" s="11"/>
      <c r="AV959" s="11"/>
      <c r="AW959" s="11"/>
      <c r="AX959" s="11"/>
      <c r="AY959" s="11"/>
      <c r="AZ959" s="11"/>
      <c r="BA959" s="11"/>
      <c r="BB959" s="11"/>
      <c r="BC959" s="11"/>
      <c r="BD959" s="11"/>
      <c r="BE959" s="11"/>
      <c r="BF959" s="11"/>
      <c r="BG959" s="11"/>
      <c r="BH959" s="11"/>
      <c r="BI959" s="11"/>
      <c r="BJ959" s="11"/>
      <c r="BK959" s="11"/>
      <c r="BL959" s="11"/>
      <c r="BM959" s="11"/>
    </row>
    <row r="960" spans="1:65" ht="14.25" customHeight="1">
      <c r="A960" s="11"/>
      <c r="B960" s="11"/>
      <c r="C960" s="47"/>
      <c r="D960" s="16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  <c r="AG960" s="11"/>
      <c r="AH960" s="11"/>
      <c r="AI960" s="11"/>
      <c r="AJ960" s="11"/>
      <c r="AK960" s="11"/>
      <c r="AL960" s="11"/>
      <c r="AM960" s="11"/>
      <c r="AN960" s="11"/>
      <c r="AO960" s="11"/>
      <c r="AP960" s="11"/>
      <c r="AQ960" s="11"/>
      <c r="AR960" s="11"/>
      <c r="AS960" s="11"/>
      <c r="AT960" s="11"/>
      <c r="AU960" s="11"/>
      <c r="AV960" s="11"/>
      <c r="AW960" s="11"/>
      <c r="AX960" s="11"/>
      <c r="AY960" s="11"/>
      <c r="AZ960" s="11"/>
      <c r="BA960" s="11"/>
      <c r="BB960" s="11"/>
      <c r="BC960" s="11"/>
      <c r="BD960" s="11"/>
      <c r="BE960" s="11"/>
      <c r="BF960" s="11"/>
      <c r="BG960" s="11"/>
      <c r="BH960" s="11"/>
      <c r="BI960" s="11"/>
      <c r="BJ960" s="11"/>
      <c r="BK960" s="11"/>
      <c r="BL960" s="11"/>
      <c r="BM960" s="11"/>
    </row>
    <row r="961" spans="1:65" ht="14.25" customHeight="1">
      <c r="A961" s="11"/>
      <c r="B961" s="11"/>
      <c r="C961" s="47"/>
      <c r="D961" s="16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  <c r="AG961" s="11"/>
      <c r="AH961" s="11"/>
      <c r="AI961" s="11"/>
      <c r="AJ961" s="11"/>
      <c r="AK961" s="11"/>
      <c r="AL961" s="11"/>
      <c r="AM961" s="11"/>
      <c r="AN961" s="11"/>
      <c r="AO961" s="11"/>
      <c r="AP961" s="11"/>
      <c r="AQ961" s="11"/>
      <c r="AR961" s="11"/>
      <c r="AS961" s="11"/>
      <c r="AT961" s="11"/>
      <c r="AU961" s="11"/>
      <c r="AV961" s="11"/>
      <c r="AW961" s="11"/>
      <c r="AX961" s="11"/>
      <c r="AY961" s="11"/>
      <c r="AZ961" s="11"/>
      <c r="BA961" s="11"/>
      <c r="BB961" s="11"/>
      <c r="BC961" s="11"/>
      <c r="BD961" s="11"/>
      <c r="BE961" s="11"/>
      <c r="BF961" s="11"/>
      <c r="BG961" s="11"/>
      <c r="BH961" s="11"/>
      <c r="BI961" s="11"/>
      <c r="BJ961" s="11"/>
      <c r="BK961" s="11"/>
      <c r="BL961" s="11"/>
      <c r="BM961" s="11"/>
    </row>
    <row r="962" spans="1:65" ht="14.25" customHeight="1">
      <c r="A962" s="11"/>
      <c r="B962" s="11"/>
      <c r="C962" s="47"/>
      <c r="D962" s="16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  <c r="AG962" s="11"/>
      <c r="AH962" s="11"/>
      <c r="AI962" s="11"/>
      <c r="AJ962" s="11"/>
      <c r="AK962" s="11"/>
      <c r="AL962" s="11"/>
      <c r="AM962" s="11"/>
      <c r="AN962" s="11"/>
      <c r="AO962" s="11"/>
      <c r="AP962" s="11"/>
      <c r="AQ962" s="11"/>
      <c r="AR962" s="11"/>
      <c r="AS962" s="11"/>
      <c r="AT962" s="11"/>
      <c r="AU962" s="11"/>
      <c r="AV962" s="11"/>
      <c r="AW962" s="11"/>
      <c r="AX962" s="11"/>
      <c r="AY962" s="11"/>
      <c r="AZ962" s="11"/>
      <c r="BA962" s="11"/>
      <c r="BB962" s="11"/>
      <c r="BC962" s="11"/>
      <c r="BD962" s="11"/>
      <c r="BE962" s="11"/>
      <c r="BF962" s="11"/>
      <c r="BG962" s="11"/>
      <c r="BH962" s="11"/>
      <c r="BI962" s="11"/>
      <c r="BJ962" s="11"/>
      <c r="BK962" s="11"/>
      <c r="BL962" s="11"/>
      <c r="BM962" s="11"/>
    </row>
    <row r="963" spans="1:65" ht="14.25" customHeight="1">
      <c r="A963" s="11"/>
      <c r="B963" s="11"/>
      <c r="C963" s="47"/>
      <c r="D963" s="16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  <c r="AG963" s="11"/>
      <c r="AH963" s="11"/>
      <c r="AI963" s="11"/>
      <c r="AJ963" s="11"/>
      <c r="AK963" s="11"/>
      <c r="AL963" s="11"/>
      <c r="AM963" s="11"/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1"/>
      <c r="AY963" s="11"/>
      <c r="AZ963" s="11"/>
      <c r="BA963" s="11"/>
      <c r="BB963" s="11"/>
      <c r="BC963" s="11"/>
      <c r="BD963" s="11"/>
      <c r="BE963" s="11"/>
      <c r="BF963" s="11"/>
      <c r="BG963" s="11"/>
      <c r="BH963" s="11"/>
      <c r="BI963" s="11"/>
      <c r="BJ963" s="11"/>
      <c r="BK963" s="11"/>
      <c r="BL963" s="11"/>
      <c r="BM963" s="11"/>
    </row>
    <row r="964" spans="1:65" ht="14.25" customHeight="1">
      <c r="A964" s="11"/>
      <c r="B964" s="11"/>
      <c r="C964" s="47"/>
      <c r="D964" s="16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  <c r="AG964" s="11"/>
      <c r="AH964" s="11"/>
      <c r="AI964" s="11"/>
      <c r="AJ964" s="11"/>
      <c r="AK964" s="11"/>
      <c r="AL964" s="11"/>
      <c r="AM964" s="11"/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1"/>
      <c r="AY964" s="11"/>
      <c r="AZ964" s="11"/>
      <c r="BA964" s="11"/>
      <c r="BB964" s="11"/>
      <c r="BC964" s="11"/>
      <c r="BD964" s="11"/>
      <c r="BE964" s="11"/>
      <c r="BF964" s="11"/>
      <c r="BG964" s="11"/>
      <c r="BH964" s="11"/>
      <c r="BI964" s="11"/>
      <c r="BJ964" s="11"/>
      <c r="BK964" s="11"/>
      <c r="BL964" s="11"/>
      <c r="BM964" s="11"/>
    </row>
    <row r="965" spans="1:65" ht="14.25" customHeight="1">
      <c r="A965" s="11"/>
      <c r="B965" s="11"/>
      <c r="C965" s="47"/>
      <c r="D965" s="16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  <c r="AH965" s="11"/>
      <c r="AI965" s="11"/>
      <c r="AJ965" s="11"/>
      <c r="AK965" s="11"/>
      <c r="AL965" s="11"/>
      <c r="AM965" s="11"/>
      <c r="AN965" s="11"/>
      <c r="AO965" s="11"/>
      <c r="AP965" s="11"/>
      <c r="AQ965" s="11"/>
      <c r="AR965" s="11"/>
      <c r="AS965" s="11"/>
      <c r="AT965" s="11"/>
      <c r="AU965" s="11"/>
      <c r="AV965" s="11"/>
      <c r="AW965" s="11"/>
      <c r="AX965" s="11"/>
      <c r="AY965" s="11"/>
      <c r="AZ965" s="11"/>
      <c r="BA965" s="11"/>
      <c r="BB965" s="11"/>
      <c r="BC965" s="11"/>
      <c r="BD965" s="11"/>
      <c r="BE965" s="11"/>
      <c r="BF965" s="11"/>
      <c r="BG965" s="11"/>
      <c r="BH965" s="11"/>
      <c r="BI965" s="11"/>
      <c r="BJ965" s="11"/>
      <c r="BK965" s="11"/>
      <c r="BL965" s="11"/>
      <c r="BM965" s="11"/>
    </row>
    <row r="966" spans="1:65" ht="14.25" customHeight="1">
      <c r="A966" s="11"/>
      <c r="B966" s="11"/>
      <c r="C966" s="47"/>
      <c r="D966" s="16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  <c r="AG966" s="11"/>
      <c r="AH966" s="11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1"/>
      <c r="AY966" s="11"/>
      <c r="AZ966" s="11"/>
      <c r="BA966" s="11"/>
      <c r="BB966" s="11"/>
      <c r="BC966" s="11"/>
      <c r="BD966" s="11"/>
      <c r="BE966" s="11"/>
      <c r="BF966" s="11"/>
      <c r="BG966" s="11"/>
      <c r="BH966" s="11"/>
      <c r="BI966" s="11"/>
      <c r="BJ966" s="11"/>
      <c r="BK966" s="11"/>
      <c r="BL966" s="11"/>
      <c r="BM966" s="11"/>
    </row>
    <row r="967" spans="1:65" ht="14.25" customHeight="1">
      <c r="A967" s="11"/>
      <c r="B967" s="11"/>
      <c r="C967" s="47"/>
      <c r="D967" s="16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  <c r="AH967" s="11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11"/>
      <c r="AW967" s="11"/>
      <c r="AX967" s="11"/>
      <c r="AY967" s="11"/>
      <c r="AZ967" s="11"/>
      <c r="BA967" s="11"/>
      <c r="BB967" s="11"/>
      <c r="BC967" s="11"/>
      <c r="BD967" s="11"/>
      <c r="BE967" s="11"/>
      <c r="BF967" s="11"/>
      <c r="BG967" s="11"/>
      <c r="BH967" s="11"/>
      <c r="BI967" s="11"/>
      <c r="BJ967" s="11"/>
      <c r="BK967" s="11"/>
      <c r="BL967" s="11"/>
      <c r="BM967" s="11"/>
    </row>
    <row r="968" spans="1:65" ht="14.25" customHeight="1">
      <c r="A968" s="11"/>
      <c r="B968" s="11"/>
      <c r="C968" s="47"/>
      <c r="D968" s="16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  <c r="AG968" s="11"/>
      <c r="AH968" s="11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1"/>
      <c r="AY968" s="11"/>
      <c r="AZ968" s="11"/>
      <c r="BA968" s="11"/>
      <c r="BB968" s="11"/>
      <c r="BC968" s="11"/>
      <c r="BD968" s="11"/>
      <c r="BE968" s="11"/>
      <c r="BF968" s="11"/>
      <c r="BG968" s="11"/>
      <c r="BH968" s="11"/>
      <c r="BI968" s="11"/>
      <c r="BJ968" s="11"/>
      <c r="BK968" s="11"/>
      <c r="BL968" s="11"/>
      <c r="BM968" s="11"/>
    </row>
    <row r="969" spans="1:65" ht="14.25" customHeight="1">
      <c r="A969" s="11"/>
      <c r="B969" s="11"/>
      <c r="C969" s="47"/>
      <c r="D969" s="16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  <c r="AG969" s="11"/>
      <c r="AH969" s="11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1"/>
      <c r="AY969" s="11"/>
      <c r="AZ969" s="11"/>
      <c r="BA969" s="11"/>
      <c r="BB969" s="11"/>
      <c r="BC969" s="11"/>
      <c r="BD969" s="11"/>
      <c r="BE969" s="11"/>
      <c r="BF969" s="11"/>
      <c r="BG969" s="11"/>
      <c r="BH969" s="11"/>
      <c r="BI969" s="11"/>
      <c r="BJ969" s="11"/>
      <c r="BK969" s="11"/>
      <c r="BL969" s="11"/>
      <c r="BM969" s="11"/>
    </row>
    <row r="970" spans="1:65" ht="14.25" customHeight="1">
      <c r="A970" s="11"/>
      <c r="B970" s="11"/>
      <c r="C970" s="47"/>
      <c r="D970" s="16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  <c r="AH970" s="11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1"/>
      <c r="AY970" s="11"/>
      <c r="AZ970" s="11"/>
      <c r="BA970" s="11"/>
      <c r="BB970" s="11"/>
      <c r="BC970" s="11"/>
      <c r="BD970" s="11"/>
      <c r="BE970" s="11"/>
      <c r="BF970" s="11"/>
      <c r="BG970" s="11"/>
      <c r="BH970" s="11"/>
      <c r="BI970" s="11"/>
      <c r="BJ970" s="11"/>
      <c r="BK970" s="11"/>
      <c r="BL970" s="11"/>
      <c r="BM970" s="11"/>
    </row>
    <row r="971" spans="1:65" ht="14.25" customHeight="1">
      <c r="A971" s="11"/>
      <c r="B971" s="11"/>
      <c r="C971" s="47"/>
      <c r="D971" s="16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  <c r="AG971" s="11"/>
      <c r="AH971" s="11"/>
      <c r="AI971" s="11"/>
      <c r="AJ971" s="11"/>
      <c r="AK971" s="11"/>
      <c r="AL971" s="11"/>
      <c r="AM971" s="11"/>
      <c r="AN971" s="11"/>
      <c r="AO971" s="11"/>
      <c r="AP971" s="11"/>
      <c r="AQ971" s="11"/>
      <c r="AR971" s="11"/>
      <c r="AS971" s="11"/>
      <c r="AT971" s="11"/>
      <c r="AU971" s="11"/>
      <c r="AV971" s="11"/>
      <c r="AW971" s="11"/>
      <c r="AX971" s="11"/>
      <c r="AY971" s="11"/>
      <c r="AZ971" s="11"/>
      <c r="BA971" s="11"/>
      <c r="BB971" s="11"/>
      <c r="BC971" s="11"/>
      <c r="BD971" s="11"/>
      <c r="BE971" s="11"/>
      <c r="BF971" s="11"/>
      <c r="BG971" s="11"/>
      <c r="BH971" s="11"/>
      <c r="BI971" s="11"/>
      <c r="BJ971" s="11"/>
      <c r="BK971" s="11"/>
      <c r="BL971" s="11"/>
      <c r="BM971" s="11"/>
    </row>
    <row r="972" spans="1:65" ht="14.25" customHeight="1">
      <c r="A972" s="11"/>
      <c r="B972" s="11"/>
      <c r="C972" s="47"/>
      <c r="D972" s="16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  <c r="AH972" s="11"/>
      <c r="AI972" s="11"/>
      <c r="AJ972" s="11"/>
      <c r="AK972" s="11"/>
      <c r="AL972" s="11"/>
      <c r="AM972" s="11"/>
      <c r="AN972" s="11"/>
      <c r="AO972" s="11"/>
      <c r="AP972" s="11"/>
      <c r="AQ972" s="11"/>
      <c r="AR972" s="11"/>
      <c r="AS972" s="11"/>
      <c r="AT972" s="11"/>
      <c r="AU972" s="11"/>
      <c r="AV972" s="11"/>
      <c r="AW972" s="11"/>
      <c r="AX972" s="11"/>
      <c r="AY972" s="11"/>
      <c r="AZ972" s="11"/>
      <c r="BA972" s="11"/>
      <c r="BB972" s="11"/>
      <c r="BC972" s="11"/>
      <c r="BD972" s="11"/>
      <c r="BE972" s="11"/>
      <c r="BF972" s="11"/>
      <c r="BG972" s="11"/>
      <c r="BH972" s="11"/>
      <c r="BI972" s="11"/>
      <c r="BJ972" s="11"/>
      <c r="BK972" s="11"/>
      <c r="BL972" s="11"/>
      <c r="BM972" s="11"/>
    </row>
    <row r="973" spans="1:65" ht="14.25" customHeight="1">
      <c r="A973" s="11"/>
      <c r="B973" s="11"/>
      <c r="C973" s="47"/>
      <c r="D973" s="16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  <c r="AG973" s="11"/>
      <c r="AH973" s="11"/>
      <c r="AI973" s="11"/>
      <c r="AJ973" s="11"/>
      <c r="AK973" s="11"/>
      <c r="AL973" s="11"/>
      <c r="AM973" s="11"/>
      <c r="AN973" s="11"/>
      <c r="AO973" s="11"/>
      <c r="AP973" s="11"/>
      <c r="AQ973" s="11"/>
      <c r="AR973" s="11"/>
      <c r="AS973" s="11"/>
      <c r="AT973" s="11"/>
      <c r="AU973" s="11"/>
      <c r="AV973" s="11"/>
      <c r="AW973" s="11"/>
      <c r="AX973" s="11"/>
      <c r="AY973" s="11"/>
      <c r="AZ973" s="11"/>
      <c r="BA973" s="11"/>
      <c r="BB973" s="11"/>
      <c r="BC973" s="11"/>
      <c r="BD973" s="11"/>
      <c r="BE973" s="11"/>
      <c r="BF973" s="11"/>
      <c r="BG973" s="11"/>
      <c r="BH973" s="11"/>
      <c r="BI973" s="11"/>
      <c r="BJ973" s="11"/>
      <c r="BK973" s="11"/>
      <c r="BL973" s="11"/>
      <c r="BM973" s="11"/>
    </row>
    <row r="974" spans="1:65" ht="14.25" customHeight="1">
      <c r="A974" s="11"/>
      <c r="B974" s="11"/>
      <c r="C974" s="47"/>
      <c r="D974" s="16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  <c r="AG974" s="11"/>
      <c r="AH974" s="11"/>
      <c r="AI974" s="11"/>
      <c r="AJ974" s="11"/>
      <c r="AK974" s="11"/>
      <c r="AL974" s="11"/>
      <c r="AM974" s="11"/>
      <c r="AN974" s="11"/>
      <c r="AO974" s="11"/>
      <c r="AP974" s="11"/>
      <c r="AQ974" s="11"/>
      <c r="AR974" s="11"/>
      <c r="AS974" s="11"/>
      <c r="AT974" s="11"/>
      <c r="AU974" s="11"/>
      <c r="AV974" s="11"/>
      <c r="AW974" s="11"/>
      <c r="AX974" s="11"/>
      <c r="AY974" s="11"/>
      <c r="AZ974" s="11"/>
      <c r="BA974" s="11"/>
      <c r="BB974" s="11"/>
      <c r="BC974" s="11"/>
      <c r="BD974" s="11"/>
      <c r="BE974" s="11"/>
      <c r="BF974" s="11"/>
      <c r="BG974" s="11"/>
      <c r="BH974" s="11"/>
      <c r="BI974" s="11"/>
      <c r="BJ974" s="11"/>
      <c r="BK974" s="11"/>
      <c r="BL974" s="11"/>
      <c r="BM974" s="11"/>
    </row>
    <row r="975" spans="1:65" ht="14.25" customHeight="1">
      <c r="A975" s="11"/>
      <c r="B975" s="11"/>
      <c r="C975" s="47"/>
      <c r="D975" s="16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  <c r="AG975" s="11"/>
      <c r="AH975" s="11"/>
      <c r="AI975" s="11"/>
      <c r="AJ975" s="11"/>
      <c r="AK975" s="11"/>
      <c r="AL975" s="11"/>
      <c r="AM975" s="11"/>
      <c r="AN975" s="11"/>
      <c r="AO975" s="11"/>
      <c r="AP975" s="11"/>
      <c r="AQ975" s="11"/>
      <c r="AR975" s="11"/>
      <c r="AS975" s="11"/>
      <c r="AT975" s="11"/>
      <c r="AU975" s="11"/>
      <c r="AV975" s="11"/>
      <c r="AW975" s="11"/>
      <c r="AX975" s="11"/>
      <c r="AY975" s="11"/>
      <c r="AZ975" s="11"/>
      <c r="BA975" s="11"/>
      <c r="BB975" s="11"/>
      <c r="BC975" s="11"/>
      <c r="BD975" s="11"/>
      <c r="BE975" s="11"/>
      <c r="BF975" s="11"/>
      <c r="BG975" s="11"/>
      <c r="BH975" s="11"/>
      <c r="BI975" s="11"/>
      <c r="BJ975" s="11"/>
      <c r="BK975" s="11"/>
      <c r="BL975" s="11"/>
      <c r="BM975" s="11"/>
    </row>
    <row r="976" spans="1:65" ht="14.25" customHeight="1">
      <c r="A976" s="11"/>
      <c r="B976" s="11"/>
      <c r="C976" s="47"/>
      <c r="D976" s="16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  <c r="AG976" s="11"/>
      <c r="AH976" s="11"/>
      <c r="AI976" s="11"/>
      <c r="AJ976" s="11"/>
      <c r="AK976" s="11"/>
      <c r="AL976" s="11"/>
      <c r="AM976" s="11"/>
      <c r="AN976" s="11"/>
      <c r="AO976" s="11"/>
      <c r="AP976" s="11"/>
      <c r="AQ976" s="11"/>
      <c r="AR976" s="11"/>
      <c r="AS976" s="11"/>
      <c r="AT976" s="11"/>
      <c r="AU976" s="11"/>
      <c r="AV976" s="11"/>
      <c r="AW976" s="11"/>
      <c r="AX976" s="11"/>
      <c r="AY976" s="11"/>
      <c r="AZ976" s="11"/>
      <c r="BA976" s="11"/>
      <c r="BB976" s="11"/>
      <c r="BC976" s="11"/>
      <c r="BD976" s="11"/>
      <c r="BE976" s="11"/>
      <c r="BF976" s="11"/>
      <c r="BG976" s="11"/>
      <c r="BH976" s="11"/>
      <c r="BI976" s="11"/>
      <c r="BJ976" s="11"/>
      <c r="BK976" s="11"/>
      <c r="BL976" s="11"/>
      <c r="BM976" s="11"/>
    </row>
    <row r="977" spans="1:65" ht="14.25" customHeight="1">
      <c r="A977" s="11"/>
      <c r="B977" s="11"/>
      <c r="C977" s="47"/>
      <c r="D977" s="16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  <c r="AG977" s="11"/>
      <c r="AH977" s="11"/>
      <c r="AI977" s="11"/>
      <c r="AJ977" s="11"/>
      <c r="AK977" s="11"/>
      <c r="AL977" s="11"/>
      <c r="AM977" s="11"/>
      <c r="AN977" s="11"/>
      <c r="AO977" s="11"/>
      <c r="AP977" s="11"/>
      <c r="AQ977" s="11"/>
      <c r="AR977" s="11"/>
      <c r="AS977" s="11"/>
      <c r="AT977" s="11"/>
      <c r="AU977" s="11"/>
      <c r="AV977" s="11"/>
      <c r="AW977" s="11"/>
      <c r="AX977" s="11"/>
      <c r="AY977" s="11"/>
      <c r="AZ977" s="11"/>
      <c r="BA977" s="11"/>
      <c r="BB977" s="11"/>
      <c r="BC977" s="11"/>
      <c r="BD977" s="11"/>
      <c r="BE977" s="11"/>
      <c r="BF977" s="11"/>
      <c r="BG977" s="11"/>
      <c r="BH977" s="11"/>
      <c r="BI977" s="11"/>
      <c r="BJ977" s="11"/>
      <c r="BK977" s="11"/>
      <c r="BL977" s="11"/>
      <c r="BM977" s="11"/>
    </row>
    <row r="978" spans="1:65" ht="14.25" customHeight="1">
      <c r="A978" s="11"/>
      <c r="B978" s="11"/>
      <c r="C978" s="47"/>
      <c r="D978" s="16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  <c r="AG978" s="11"/>
      <c r="AH978" s="11"/>
      <c r="AI978" s="11"/>
      <c r="AJ978" s="11"/>
      <c r="AK978" s="11"/>
      <c r="AL978" s="11"/>
      <c r="AM978" s="11"/>
      <c r="AN978" s="11"/>
      <c r="AO978" s="11"/>
      <c r="AP978" s="11"/>
      <c r="AQ978" s="11"/>
      <c r="AR978" s="11"/>
      <c r="AS978" s="11"/>
      <c r="AT978" s="11"/>
      <c r="AU978" s="11"/>
      <c r="AV978" s="11"/>
      <c r="AW978" s="11"/>
      <c r="AX978" s="11"/>
      <c r="AY978" s="11"/>
      <c r="AZ978" s="11"/>
      <c r="BA978" s="11"/>
      <c r="BB978" s="11"/>
      <c r="BC978" s="11"/>
      <c r="BD978" s="11"/>
      <c r="BE978" s="11"/>
      <c r="BF978" s="11"/>
      <c r="BG978" s="11"/>
      <c r="BH978" s="11"/>
      <c r="BI978" s="11"/>
      <c r="BJ978" s="11"/>
      <c r="BK978" s="11"/>
      <c r="BL978" s="11"/>
      <c r="BM978" s="11"/>
    </row>
    <row r="979" spans="1:65" ht="14.25" customHeight="1">
      <c r="A979" s="11"/>
      <c r="B979" s="11"/>
      <c r="C979" s="47"/>
      <c r="D979" s="16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  <c r="AG979" s="11"/>
      <c r="AH979" s="11"/>
      <c r="AI979" s="11"/>
      <c r="AJ979" s="11"/>
      <c r="AK979" s="11"/>
      <c r="AL979" s="11"/>
      <c r="AM979" s="11"/>
      <c r="AN979" s="11"/>
      <c r="AO979" s="11"/>
      <c r="AP979" s="11"/>
      <c r="AQ979" s="11"/>
      <c r="AR979" s="11"/>
      <c r="AS979" s="11"/>
      <c r="AT979" s="11"/>
      <c r="AU979" s="11"/>
      <c r="AV979" s="11"/>
      <c r="AW979" s="11"/>
      <c r="AX979" s="11"/>
      <c r="AY979" s="11"/>
      <c r="AZ979" s="11"/>
      <c r="BA979" s="11"/>
      <c r="BB979" s="11"/>
      <c r="BC979" s="11"/>
      <c r="BD979" s="11"/>
      <c r="BE979" s="11"/>
      <c r="BF979" s="11"/>
      <c r="BG979" s="11"/>
      <c r="BH979" s="11"/>
      <c r="BI979" s="11"/>
      <c r="BJ979" s="11"/>
      <c r="BK979" s="11"/>
      <c r="BL979" s="11"/>
      <c r="BM979" s="11"/>
    </row>
    <row r="980" spans="1:65" ht="14.25" customHeight="1">
      <c r="A980" s="11"/>
      <c r="B980" s="11"/>
      <c r="C980" s="47"/>
      <c r="D980" s="16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  <c r="AG980" s="11"/>
      <c r="AH980" s="11"/>
      <c r="AI980" s="11"/>
      <c r="AJ980" s="11"/>
      <c r="AK980" s="11"/>
      <c r="AL980" s="11"/>
      <c r="AM980" s="11"/>
      <c r="AN980" s="11"/>
      <c r="AO980" s="11"/>
      <c r="AP980" s="11"/>
      <c r="AQ980" s="11"/>
      <c r="AR980" s="11"/>
      <c r="AS980" s="11"/>
      <c r="AT980" s="11"/>
      <c r="AU980" s="11"/>
      <c r="AV980" s="11"/>
      <c r="AW980" s="11"/>
      <c r="AX980" s="11"/>
      <c r="AY980" s="11"/>
      <c r="AZ980" s="11"/>
      <c r="BA980" s="11"/>
      <c r="BB980" s="11"/>
      <c r="BC980" s="11"/>
      <c r="BD980" s="11"/>
      <c r="BE980" s="11"/>
      <c r="BF980" s="11"/>
      <c r="BG980" s="11"/>
      <c r="BH980" s="11"/>
      <c r="BI980" s="11"/>
      <c r="BJ980" s="11"/>
      <c r="BK980" s="11"/>
      <c r="BL980" s="11"/>
      <c r="BM980" s="11"/>
    </row>
    <row r="981" spans="1:65" ht="14.25" customHeight="1">
      <c r="A981" s="11"/>
      <c r="B981" s="11"/>
      <c r="C981" s="47"/>
      <c r="D981" s="16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  <c r="AG981" s="11"/>
      <c r="AH981" s="11"/>
      <c r="AI981" s="11"/>
      <c r="AJ981" s="11"/>
      <c r="AK981" s="11"/>
      <c r="AL981" s="11"/>
      <c r="AM981" s="11"/>
      <c r="AN981" s="11"/>
      <c r="AO981" s="11"/>
      <c r="AP981" s="11"/>
      <c r="AQ981" s="11"/>
      <c r="AR981" s="11"/>
      <c r="AS981" s="11"/>
      <c r="AT981" s="11"/>
      <c r="AU981" s="11"/>
      <c r="AV981" s="11"/>
      <c r="AW981" s="11"/>
      <c r="AX981" s="11"/>
      <c r="AY981" s="11"/>
      <c r="AZ981" s="11"/>
      <c r="BA981" s="11"/>
      <c r="BB981" s="11"/>
      <c r="BC981" s="11"/>
      <c r="BD981" s="11"/>
      <c r="BE981" s="11"/>
      <c r="BF981" s="11"/>
      <c r="BG981" s="11"/>
      <c r="BH981" s="11"/>
      <c r="BI981" s="11"/>
      <c r="BJ981" s="11"/>
      <c r="BK981" s="11"/>
      <c r="BL981" s="11"/>
      <c r="BM981" s="11"/>
    </row>
    <row r="982" spans="1:65" ht="14.25" customHeight="1">
      <c r="A982" s="11"/>
      <c r="B982" s="11"/>
      <c r="C982" s="47"/>
      <c r="D982" s="16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  <c r="AG982" s="11"/>
      <c r="AH982" s="11"/>
      <c r="AI982" s="11"/>
      <c r="AJ982" s="11"/>
      <c r="AK982" s="11"/>
      <c r="AL982" s="11"/>
      <c r="AM982" s="11"/>
      <c r="AN982" s="11"/>
      <c r="AO982" s="11"/>
      <c r="AP982" s="11"/>
      <c r="AQ982" s="11"/>
      <c r="AR982" s="11"/>
      <c r="AS982" s="11"/>
      <c r="AT982" s="11"/>
      <c r="AU982" s="11"/>
      <c r="AV982" s="11"/>
      <c r="AW982" s="11"/>
      <c r="AX982" s="11"/>
      <c r="AY982" s="11"/>
      <c r="AZ982" s="11"/>
      <c r="BA982" s="11"/>
      <c r="BB982" s="11"/>
      <c r="BC982" s="11"/>
      <c r="BD982" s="11"/>
      <c r="BE982" s="11"/>
      <c r="BF982" s="11"/>
      <c r="BG982" s="11"/>
      <c r="BH982" s="11"/>
      <c r="BI982" s="11"/>
      <c r="BJ982" s="11"/>
      <c r="BK982" s="11"/>
      <c r="BL982" s="11"/>
      <c r="BM982" s="11"/>
    </row>
    <row r="983" spans="1:65" ht="14.25" customHeight="1">
      <c r="A983" s="11"/>
      <c r="B983" s="11"/>
      <c r="C983" s="47"/>
      <c r="D983" s="16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  <c r="AG983" s="11"/>
      <c r="AH983" s="11"/>
      <c r="AI983" s="11"/>
      <c r="AJ983" s="11"/>
      <c r="AK983" s="11"/>
      <c r="AL983" s="11"/>
      <c r="AM983" s="11"/>
      <c r="AN983" s="11"/>
      <c r="AO983" s="11"/>
      <c r="AP983" s="11"/>
      <c r="AQ983" s="11"/>
      <c r="AR983" s="11"/>
      <c r="AS983" s="11"/>
      <c r="AT983" s="11"/>
      <c r="AU983" s="11"/>
      <c r="AV983" s="11"/>
      <c r="AW983" s="11"/>
      <c r="AX983" s="11"/>
      <c r="AY983" s="11"/>
      <c r="AZ983" s="11"/>
      <c r="BA983" s="11"/>
      <c r="BB983" s="11"/>
      <c r="BC983" s="11"/>
      <c r="BD983" s="11"/>
      <c r="BE983" s="11"/>
      <c r="BF983" s="11"/>
      <c r="BG983" s="11"/>
      <c r="BH983" s="11"/>
      <c r="BI983" s="11"/>
      <c r="BJ983" s="11"/>
      <c r="BK983" s="11"/>
      <c r="BL983" s="11"/>
      <c r="BM983" s="11"/>
    </row>
    <row r="984" spans="1:65" ht="14.25" customHeight="1">
      <c r="A984" s="11"/>
      <c r="B984" s="11"/>
      <c r="C984" s="47"/>
      <c r="D984" s="16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  <c r="AG984" s="11"/>
      <c r="AH984" s="11"/>
      <c r="AI984" s="11"/>
      <c r="AJ984" s="11"/>
      <c r="AK984" s="11"/>
      <c r="AL984" s="11"/>
      <c r="AM984" s="11"/>
      <c r="AN984" s="11"/>
      <c r="AO984" s="11"/>
      <c r="AP984" s="11"/>
      <c r="AQ984" s="11"/>
      <c r="AR984" s="11"/>
      <c r="AS984" s="11"/>
      <c r="AT984" s="11"/>
      <c r="AU984" s="11"/>
      <c r="AV984" s="11"/>
      <c r="AW984" s="11"/>
      <c r="AX984" s="11"/>
      <c r="AY984" s="11"/>
      <c r="AZ984" s="11"/>
      <c r="BA984" s="11"/>
      <c r="BB984" s="11"/>
      <c r="BC984" s="11"/>
      <c r="BD984" s="11"/>
      <c r="BE984" s="11"/>
      <c r="BF984" s="11"/>
      <c r="BG984" s="11"/>
      <c r="BH984" s="11"/>
      <c r="BI984" s="11"/>
      <c r="BJ984" s="11"/>
      <c r="BK984" s="11"/>
      <c r="BL984" s="11"/>
      <c r="BM984" s="11"/>
    </row>
    <row r="985" spans="1:65" ht="14.25" customHeight="1">
      <c r="A985" s="11"/>
      <c r="B985" s="11"/>
      <c r="C985" s="47"/>
      <c r="D985" s="16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  <c r="AG985" s="11"/>
      <c r="AH985" s="11"/>
      <c r="AI985" s="11"/>
      <c r="AJ985" s="11"/>
      <c r="AK985" s="11"/>
      <c r="AL985" s="11"/>
      <c r="AM985" s="11"/>
      <c r="AN985" s="11"/>
      <c r="AO985" s="11"/>
      <c r="AP985" s="11"/>
      <c r="AQ985" s="11"/>
      <c r="AR985" s="11"/>
      <c r="AS985" s="11"/>
      <c r="AT985" s="11"/>
      <c r="AU985" s="11"/>
      <c r="AV985" s="11"/>
      <c r="AW985" s="11"/>
      <c r="AX985" s="11"/>
      <c r="AY985" s="11"/>
      <c r="AZ985" s="11"/>
      <c r="BA985" s="11"/>
      <c r="BB985" s="11"/>
      <c r="BC985" s="11"/>
      <c r="BD985" s="11"/>
      <c r="BE985" s="11"/>
      <c r="BF985" s="11"/>
      <c r="BG985" s="11"/>
      <c r="BH985" s="11"/>
      <c r="BI985" s="11"/>
      <c r="BJ985" s="11"/>
      <c r="BK985" s="11"/>
      <c r="BL985" s="11"/>
      <c r="BM985" s="11"/>
    </row>
    <row r="986" spans="1:65" ht="14.25" customHeight="1">
      <c r="A986" s="11"/>
      <c r="B986" s="11"/>
      <c r="C986" s="47"/>
      <c r="D986" s="16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  <c r="AG986" s="11"/>
      <c r="AH986" s="11"/>
      <c r="AI986" s="11"/>
      <c r="AJ986" s="11"/>
      <c r="AK986" s="11"/>
      <c r="AL986" s="11"/>
      <c r="AM986" s="11"/>
      <c r="AN986" s="11"/>
      <c r="AO986" s="11"/>
      <c r="AP986" s="11"/>
      <c r="AQ986" s="11"/>
      <c r="AR986" s="11"/>
      <c r="AS986" s="11"/>
      <c r="AT986" s="11"/>
      <c r="AU986" s="11"/>
      <c r="AV986" s="11"/>
      <c r="AW986" s="11"/>
      <c r="AX986" s="11"/>
      <c r="AY986" s="11"/>
      <c r="AZ986" s="11"/>
      <c r="BA986" s="11"/>
      <c r="BB986" s="11"/>
      <c r="BC986" s="11"/>
      <c r="BD986" s="11"/>
      <c r="BE986" s="11"/>
      <c r="BF986" s="11"/>
      <c r="BG986" s="11"/>
      <c r="BH986" s="11"/>
      <c r="BI986" s="11"/>
      <c r="BJ986" s="11"/>
      <c r="BK986" s="11"/>
      <c r="BL986" s="11"/>
      <c r="BM986" s="11"/>
    </row>
    <row r="987" spans="1:65" ht="14.25" customHeight="1">
      <c r="A987" s="11"/>
      <c r="B987" s="11"/>
      <c r="C987" s="47"/>
      <c r="D987" s="16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  <c r="AG987" s="11"/>
      <c r="AH987" s="11"/>
      <c r="AI987" s="11"/>
      <c r="AJ987" s="11"/>
      <c r="AK987" s="11"/>
      <c r="AL987" s="11"/>
      <c r="AM987" s="11"/>
      <c r="AN987" s="11"/>
      <c r="AO987" s="11"/>
      <c r="AP987" s="11"/>
      <c r="AQ987" s="11"/>
      <c r="AR987" s="11"/>
      <c r="AS987" s="11"/>
      <c r="AT987" s="11"/>
      <c r="AU987" s="11"/>
      <c r="AV987" s="11"/>
      <c r="AW987" s="11"/>
      <c r="AX987" s="11"/>
      <c r="AY987" s="11"/>
      <c r="AZ987" s="11"/>
      <c r="BA987" s="11"/>
      <c r="BB987" s="11"/>
      <c r="BC987" s="11"/>
      <c r="BD987" s="11"/>
      <c r="BE987" s="11"/>
      <c r="BF987" s="11"/>
      <c r="BG987" s="11"/>
      <c r="BH987" s="11"/>
      <c r="BI987" s="11"/>
      <c r="BJ987" s="11"/>
      <c r="BK987" s="11"/>
      <c r="BL987" s="11"/>
      <c r="BM987" s="11"/>
    </row>
  </sheetData>
  <mergeCells count="160">
    <mergeCell ref="AS9:AT9"/>
    <mergeCell ref="AU9:AU10"/>
    <mergeCell ref="AY11:BA11"/>
    <mergeCell ref="AY12:BA12"/>
    <mergeCell ref="AN47:AQ47"/>
    <mergeCell ref="AS47:AV47"/>
    <mergeCell ref="AI47:AL47"/>
    <mergeCell ref="T45:X45"/>
    <mergeCell ref="Y45:AC45"/>
    <mergeCell ref="AI45:AM45"/>
    <mergeCell ref="AN45:AR45"/>
    <mergeCell ref="AI48:AL48"/>
    <mergeCell ref="AN48:AQ48"/>
    <mergeCell ref="AS48:AV48"/>
    <mergeCell ref="Y48:AB48"/>
    <mergeCell ref="AD47:AG47"/>
    <mergeCell ref="AD48:AG48"/>
    <mergeCell ref="AS45:AW45"/>
    <mergeCell ref="A53:C53"/>
    <mergeCell ref="A54:C54"/>
    <mergeCell ref="E49:H49"/>
    <mergeCell ref="E50:H50"/>
    <mergeCell ref="H52:S52"/>
    <mergeCell ref="H53:S53"/>
    <mergeCell ref="H54:S54"/>
    <mergeCell ref="AL53:AW53"/>
    <mergeCell ref="AL54:AW54"/>
    <mergeCell ref="Y49:AB49"/>
    <mergeCell ref="AI49:AL49"/>
    <mergeCell ref="AN49:AQ49"/>
    <mergeCell ref="AS49:AV49"/>
    <mergeCell ref="AN50:AQ50"/>
    <mergeCell ref="AS50:AV50"/>
    <mergeCell ref="AL52:AW52"/>
    <mergeCell ref="O49:R49"/>
    <mergeCell ref="O50:R50"/>
    <mergeCell ref="J49:M49"/>
    <mergeCell ref="T49:W49"/>
    <mergeCell ref="T50:W50"/>
    <mergeCell ref="A45:D45"/>
    <mergeCell ref="E45:I45"/>
    <mergeCell ref="Y8:AC8"/>
    <mergeCell ref="A52:C52"/>
    <mergeCell ref="Y50:AB50"/>
    <mergeCell ref="AI50:AL50"/>
    <mergeCell ref="A46:D46"/>
    <mergeCell ref="E46:X46"/>
    <mergeCell ref="Y46:AC46"/>
    <mergeCell ref="J50:M50"/>
    <mergeCell ref="T47:W47"/>
    <mergeCell ref="Y47:AB47"/>
    <mergeCell ref="E47:H47"/>
    <mergeCell ref="E48:H48"/>
    <mergeCell ref="V9:V10"/>
    <mergeCell ref="AD49:AG49"/>
    <mergeCell ref="AD50:AG50"/>
    <mergeCell ref="AI9:AJ9"/>
    <mergeCell ref="J45:N45"/>
    <mergeCell ref="O45:S45"/>
    <mergeCell ref="C9:C10"/>
    <mergeCell ref="J47:M47"/>
    <mergeCell ref="O47:R47"/>
    <mergeCell ref="J48:M48"/>
    <mergeCell ref="O48:R48"/>
    <mergeCell ref="T48:W48"/>
    <mergeCell ref="A2:B2"/>
    <mergeCell ref="D8:D10"/>
    <mergeCell ref="A9:A10"/>
    <mergeCell ref="B9:B10"/>
    <mergeCell ref="A8:C8"/>
    <mergeCell ref="AI8:AM8"/>
    <mergeCell ref="AN8:AR8"/>
    <mergeCell ref="E9:F9"/>
    <mergeCell ref="G9:G10"/>
    <mergeCell ref="H9:H10"/>
    <mergeCell ref="I9:I10"/>
    <mergeCell ref="AR9:AR10"/>
    <mergeCell ref="R9:R10"/>
    <mergeCell ref="J9:K9"/>
    <mergeCell ref="L9:L10"/>
    <mergeCell ref="M9:M10"/>
    <mergeCell ref="N9:N10"/>
    <mergeCell ref="O9:P9"/>
    <mergeCell ref="Q9:Q10"/>
    <mergeCell ref="S9:S10"/>
    <mergeCell ref="T9:U9"/>
    <mergeCell ref="J8:N8"/>
    <mergeCell ref="O8:S8"/>
    <mergeCell ref="T8:X8"/>
    <mergeCell ref="BK9:BK10"/>
    <mergeCell ref="BL9:BL10"/>
    <mergeCell ref="BC8:BC10"/>
    <mergeCell ref="BD9:BD10"/>
    <mergeCell ref="BE9:BE10"/>
    <mergeCell ref="BF9:BF10"/>
    <mergeCell ref="BB9:BB10"/>
    <mergeCell ref="BG9:BG10"/>
    <mergeCell ref="BH9:BH10"/>
    <mergeCell ref="BJ9:BJ10"/>
    <mergeCell ref="BI9:BI10"/>
    <mergeCell ref="AY39:BA39"/>
    <mergeCell ref="AY37:BA37"/>
    <mergeCell ref="AY38:BA38"/>
    <mergeCell ref="AY20:BA20"/>
    <mergeCell ref="AY21:BA21"/>
    <mergeCell ref="AY22:BA22"/>
    <mergeCell ref="AY23:BA23"/>
    <mergeCell ref="AY24:BA24"/>
    <mergeCell ref="AY25:BA25"/>
    <mergeCell ref="AY26:BA26"/>
    <mergeCell ref="AY27:BA27"/>
    <mergeCell ref="AY28:BA28"/>
    <mergeCell ref="AH9:AH10"/>
    <mergeCell ref="AY29:BA29"/>
    <mergeCell ref="AY30:BA30"/>
    <mergeCell ref="AY31:BA31"/>
    <mergeCell ref="AY32:BA32"/>
    <mergeCell ref="AY33:BA33"/>
    <mergeCell ref="AY34:BA34"/>
    <mergeCell ref="AY35:BA35"/>
    <mergeCell ref="AY36:BA36"/>
    <mergeCell ref="AY19:BA19"/>
    <mergeCell ref="AN9:AO9"/>
    <mergeCell ref="AP9:AP10"/>
    <mergeCell ref="AQ9:AQ10"/>
    <mergeCell ref="AY13:BA13"/>
    <mergeCell ref="AY14:BA14"/>
    <mergeCell ref="AY15:BA15"/>
    <mergeCell ref="AY16:BA16"/>
    <mergeCell ref="AY17:BA17"/>
    <mergeCell ref="AY18:BA18"/>
    <mergeCell ref="AV9:AV10"/>
    <mergeCell ref="AW9:AW10"/>
    <mergeCell ref="AX8:AX10"/>
    <mergeCell ref="AY8:BA10"/>
    <mergeCell ref="AS8:AW8"/>
    <mergeCell ref="AY43:BA43"/>
    <mergeCell ref="AY44:BA44"/>
    <mergeCell ref="E2:BE2"/>
    <mergeCell ref="E3:BE3"/>
    <mergeCell ref="E4:BE4"/>
    <mergeCell ref="E5:BE5"/>
    <mergeCell ref="E6:BE6"/>
    <mergeCell ref="AY40:BA40"/>
    <mergeCell ref="AY41:BA41"/>
    <mergeCell ref="AY42:BA42"/>
    <mergeCell ref="AD8:AH8"/>
    <mergeCell ref="E8:I8"/>
    <mergeCell ref="W9:W10"/>
    <mergeCell ref="X9:X10"/>
    <mergeCell ref="Y9:Z9"/>
    <mergeCell ref="AA9:AA10"/>
    <mergeCell ref="AB9:AB10"/>
    <mergeCell ref="AC9:AC10"/>
    <mergeCell ref="AK9:AK10"/>
    <mergeCell ref="AL9:AL10"/>
    <mergeCell ref="AM9:AM10"/>
    <mergeCell ref="AD9:AE9"/>
    <mergeCell ref="AF9:AF10"/>
    <mergeCell ref="AG9:AG10"/>
  </mergeCells>
  <conditionalFormatting sqref="E11:AW44 BD11:BL44">
    <cfRule type="cellIs" dxfId="9" priority="1" stopIfTrue="1" operator="equal">
      <formula>"F"</formula>
    </cfRule>
    <cfRule type="cellIs" dxfId="8" priority="2" stopIfTrue="1" operator="greaterThanOrEqual">
      <formula>9.4</formula>
    </cfRule>
    <cfRule type="cellIs" dxfId="7" priority="3" stopIfTrue="1" operator="lessThan">
      <formula>9.4</formula>
    </cfRule>
  </conditionalFormatting>
  <conditionalFormatting sqref="AY11:AY44">
    <cfRule type="cellIs" dxfId="6" priority="4" operator="equal">
      <formula>"NÃO TRANSITA"</formula>
    </cfRule>
    <cfRule type="cellIs" dxfId="5" priority="5" operator="equal">
      <formula>"TRANSITA"</formula>
    </cfRule>
  </conditionalFormatting>
  <dataValidations count="1">
    <dataValidation type="decimal" allowBlank="1" showInputMessage="1" showErrorMessage="1" prompt="Nota Inválida - A nota do aluno só pode ser de 0 - 20" sqref="E11:AW44" xr:uid="{00000000-0002-0000-0A00-000000000000}">
      <formula1>0</formula1>
      <formula2>20</formula2>
    </dataValidation>
  </dataValidations>
  <printOptions horizontalCentered="1"/>
  <pageMargins left="0.19685039370078741" right="0.15748031496062992" top="0.11811023622047245" bottom="0.11811023622047245" header="0" footer="0"/>
  <pageSetup paperSize="8" scale="52" fitToHeight="0" orientation="landscape" r:id="rId1"/>
  <headerFooter>
    <oddHeader>&amp;C REPÚBLICA DE ANGOLA -----*****----- MINISTÉRIO DA EDUCAÇÃO INSTITUTO POLITÉCNICO INDUSTRIAL DE LUANDA  SUBDIRECÇÃO PEDAGÓGICA PAUTAS DE AVALIAÇÃO DO I TRIMESTRE 23/24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5">
    <tabColor theme="6"/>
    <pageSetUpPr fitToPage="1"/>
  </sheetPr>
  <dimension ref="A1:BM987"/>
  <sheetViews>
    <sheetView showGridLines="0" zoomScale="130" zoomScaleNormal="130" workbookViewId="0">
      <selection activeCell="AR51" sqref="AR51"/>
    </sheetView>
  </sheetViews>
  <sheetFormatPr defaultColWidth="14.42578125" defaultRowHeight="15" customHeight="1"/>
  <cols>
    <col min="1" max="1" width="4.42578125" style="99" customWidth="1"/>
    <col min="2" max="2" width="9.140625" style="99" customWidth="1"/>
    <col min="3" max="3" width="61.7109375" style="99" customWidth="1"/>
    <col min="4" max="4" width="3.85546875" style="99" customWidth="1"/>
    <col min="5" max="6" width="2.5703125" style="99" customWidth="1"/>
    <col min="7" max="7" width="3.7109375" style="99" customWidth="1"/>
    <col min="8" max="8" width="4.28515625" style="99" customWidth="1"/>
    <col min="9" max="9" width="3.7109375" style="99" customWidth="1"/>
    <col min="10" max="11" width="2.5703125" style="99" customWidth="1"/>
    <col min="12" max="12" width="3.7109375" style="99" customWidth="1"/>
    <col min="13" max="13" width="4.42578125" style="99" customWidth="1"/>
    <col min="14" max="14" width="3.7109375" style="99" customWidth="1"/>
    <col min="15" max="16" width="2.5703125" style="99" customWidth="1"/>
    <col min="17" max="17" width="3.7109375" style="99" customWidth="1"/>
    <col min="18" max="18" width="4.42578125" style="99" customWidth="1"/>
    <col min="19" max="19" width="3.7109375" style="99" customWidth="1"/>
    <col min="20" max="21" width="2.5703125" style="99" customWidth="1"/>
    <col min="22" max="22" width="3.7109375" style="99" customWidth="1"/>
    <col min="23" max="23" width="4.28515625" style="99" customWidth="1"/>
    <col min="24" max="24" width="3.7109375" style="99" customWidth="1"/>
    <col min="25" max="26" width="2.5703125" style="99" customWidth="1"/>
    <col min="27" max="27" width="3.7109375" style="99" customWidth="1"/>
    <col min="28" max="28" width="4.140625" style="99" customWidth="1"/>
    <col min="29" max="29" width="3.7109375" style="99" customWidth="1"/>
    <col min="30" max="34" width="3.7109375" style="100" customWidth="1"/>
    <col min="35" max="36" width="2.5703125" style="99" customWidth="1"/>
    <col min="37" max="37" width="3.7109375" style="99" customWidth="1"/>
    <col min="38" max="38" width="4" style="99" customWidth="1"/>
    <col min="39" max="39" width="4.140625" style="99" customWidth="1"/>
    <col min="40" max="41" width="2.5703125" style="99" customWidth="1"/>
    <col min="42" max="42" width="3.7109375" style="99" customWidth="1"/>
    <col min="43" max="43" width="4.42578125" style="99" customWidth="1"/>
    <col min="44" max="44" width="3.7109375" style="99" customWidth="1"/>
    <col min="45" max="46" width="2.5703125" style="99" customWidth="1"/>
    <col min="47" max="47" width="3.42578125" style="99" customWidth="1"/>
    <col min="48" max="48" width="4.28515625" style="99" customWidth="1"/>
    <col min="49" max="49" width="3.42578125" style="99" customWidth="1"/>
    <col min="50" max="50" width="4.5703125" style="99" customWidth="1"/>
    <col min="51" max="51" width="3.5703125" style="99" customWidth="1"/>
    <col min="52" max="52" width="13.7109375" style="99" customWidth="1"/>
    <col min="53" max="53" width="3.5703125" style="99" customWidth="1"/>
    <col min="54" max="54" width="8" style="99" customWidth="1"/>
    <col min="55" max="55" width="3.5703125" style="99" customWidth="1"/>
    <col min="56" max="60" width="7.5703125" style="99" customWidth="1"/>
    <col min="61" max="61" width="7.5703125" style="106" customWidth="1"/>
    <col min="62" max="64" width="7.5703125" style="99" customWidth="1"/>
    <col min="65" max="65" width="9.140625" style="99" customWidth="1"/>
    <col min="66" max="16384" width="14.42578125" style="99"/>
  </cols>
  <sheetData>
    <row r="1" spans="1:65" ht="93" customHeight="1">
      <c r="A1" s="53"/>
      <c r="B1" s="54"/>
      <c r="C1" s="54"/>
      <c r="D1" s="10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1"/>
      <c r="Q1" s="11"/>
      <c r="R1" s="48"/>
      <c r="S1" s="48"/>
      <c r="T1" s="55"/>
      <c r="U1" s="48"/>
      <c r="V1" s="48"/>
      <c r="W1" s="48"/>
      <c r="X1" s="11"/>
      <c r="Y1" s="11"/>
      <c r="Z1" s="11"/>
      <c r="AA1" s="56"/>
      <c r="AB1" s="11"/>
      <c r="AC1" s="11"/>
      <c r="AD1" s="48"/>
      <c r="AE1" s="11"/>
      <c r="AF1" s="11"/>
      <c r="AG1" s="11"/>
      <c r="AH1" s="11"/>
      <c r="AI1" s="11"/>
      <c r="AJ1" s="11"/>
      <c r="AK1" s="48"/>
      <c r="AL1" s="11"/>
      <c r="AM1" s="11"/>
      <c r="AN1" s="11"/>
      <c r="AO1" s="11"/>
      <c r="AP1" s="11"/>
      <c r="AQ1" s="48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48"/>
      <c r="BD1" s="48"/>
      <c r="BE1" s="48"/>
      <c r="BF1" s="11"/>
      <c r="BG1" s="11"/>
      <c r="BH1" s="48"/>
      <c r="BI1" s="11"/>
      <c r="BJ1" s="11"/>
      <c r="BK1" s="11"/>
      <c r="BL1" s="11"/>
      <c r="BM1" s="48"/>
    </row>
    <row r="2" spans="1:65" ht="25.15" customHeight="1">
      <c r="A2" s="202"/>
      <c r="B2" s="238"/>
      <c r="C2" s="57" t="s">
        <v>98</v>
      </c>
      <c r="D2" s="12"/>
      <c r="E2" s="192" t="s">
        <v>99</v>
      </c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192"/>
      <c r="AO2" s="192"/>
      <c r="AP2" s="192"/>
      <c r="AQ2" s="192"/>
      <c r="AR2" s="192"/>
      <c r="AS2" s="192"/>
      <c r="AT2" s="192"/>
      <c r="AU2" s="192"/>
      <c r="AV2" s="192"/>
      <c r="AW2" s="192"/>
      <c r="AX2" s="192"/>
      <c r="AY2" s="192"/>
      <c r="AZ2" s="192"/>
      <c r="BA2" s="192"/>
      <c r="BB2" s="192"/>
      <c r="BC2" s="192"/>
      <c r="BD2" s="192"/>
      <c r="BE2" s="192"/>
      <c r="BF2" s="58"/>
      <c r="BG2" s="58"/>
      <c r="BH2" s="58"/>
      <c r="BI2" s="58"/>
      <c r="BJ2" s="58"/>
      <c r="BK2" s="58"/>
      <c r="BL2" s="58"/>
      <c r="BM2" s="58"/>
    </row>
    <row r="3" spans="1:65" ht="25.15" customHeight="1">
      <c r="A3" s="59"/>
      <c r="B3" s="60"/>
      <c r="C3" s="61" t="s">
        <v>100</v>
      </c>
      <c r="D3" s="12"/>
      <c r="E3" s="192" t="s">
        <v>101</v>
      </c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  <c r="AL3" s="192"/>
      <c r="AM3" s="192"/>
      <c r="AN3" s="192"/>
      <c r="AO3" s="192"/>
      <c r="AP3" s="192"/>
      <c r="AQ3" s="192"/>
      <c r="AR3" s="192"/>
      <c r="AS3" s="192"/>
      <c r="AT3" s="192"/>
      <c r="AU3" s="192"/>
      <c r="AV3" s="192"/>
      <c r="AW3" s="192"/>
      <c r="AX3" s="192"/>
      <c r="AY3" s="192"/>
      <c r="AZ3" s="192"/>
      <c r="BA3" s="192"/>
      <c r="BB3" s="192"/>
      <c r="BC3" s="192"/>
      <c r="BD3" s="192"/>
      <c r="BE3" s="192"/>
      <c r="BF3" s="58"/>
      <c r="BG3" s="58"/>
      <c r="BH3" s="58"/>
      <c r="BI3" s="58"/>
      <c r="BJ3" s="58"/>
      <c r="BK3" s="58"/>
      <c r="BL3" s="58"/>
      <c r="BM3" s="58"/>
    </row>
    <row r="4" spans="1:65" ht="25.15" customHeight="1">
      <c r="A4" s="59"/>
      <c r="B4" s="54"/>
      <c r="C4" s="61" t="s">
        <v>102</v>
      </c>
      <c r="D4" s="13"/>
      <c r="E4" s="192" t="s">
        <v>0</v>
      </c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2"/>
      <c r="AL4" s="192"/>
      <c r="AM4" s="192"/>
      <c r="AN4" s="192"/>
      <c r="AO4" s="192"/>
      <c r="AP4" s="192"/>
      <c r="AQ4" s="192"/>
      <c r="AR4" s="192"/>
      <c r="AS4" s="192"/>
      <c r="AT4" s="192"/>
      <c r="AU4" s="192"/>
      <c r="AV4" s="192"/>
      <c r="AW4" s="192"/>
      <c r="AX4" s="192"/>
      <c r="AY4" s="192"/>
      <c r="AZ4" s="192"/>
      <c r="BA4" s="192"/>
      <c r="BB4" s="192"/>
      <c r="BC4" s="192"/>
      <c r="BD4" s="192"/>
      <c r="BE4" s="192"/>
      <c r="BF4" s="58"/>
      <c r="BG4" s="58"/>
      <c r="BH4" s="58"/>
      <c r="BI4" s="58"/>
      <c r="BJ4" s="58"/>
      <c r="BK4" s="58"/>
      <c r="BL4" s="58"/>
      <c r="BM4" s="58"/>
    </row>
    <row r="5" spans="1:65" ht="25.15" customHeight="1">
      <c r="A5" s="49"/>
      <c r="B5" s="49"/>
      <c r="C5" s="61" t="s">
        <v>103</v>
      </c>
      <c r="D5" s="12"/>
      <c r="E5" s="193" t="s">
        <v>128</v>
      </c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62"/>
      <c r="BG5" s="62"/>
      <c r="BH5" s="62"/>
      <c r="BI5" s="62"/>
      <c r="BJ5" s="62"/>
      <c r="BK5" s="62"/>
      <c r="BL5" s="62"/>
      <c r="BM5" s="62"/>
    </row>
    <row r="6" spans="1:65" ht="25.15" customHeight="1">
      <c r="A6" s="50"/>
      <c r="B6" s="54"/>
      <c r="C6" s="61" t="s">
        <v>105</v>
      </c>
      <c r="D6" s="15"/>
      <c r="E6" s="193" t="s">
        <v>106</v>
      </c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3"/>
      <c r="AT6" s="193"/>
      <c r="AU6" s="193"/>
      <c r="AV6" s="193"/>
      <c r="AW6" s="193"/>
      <c r="AX6" s="193"/>
      <c r="AY6" s="193"/>
      <c r="AZ6" s="193"/>
      <c r="BA6" s="193"/>
      <c r="BB6" s="193"/>
      <c r="BC6" s="193"/>
      <c r="BD6" s="193"/>
      <c r="BE6" s="193"/>
      <c r="BF6" s="62"/>
      <c r="BG6" s="62"/>
      <c r="BH6" s="62"/>
      <c r="BI6" s="62"/>
      <c r="BJ6" s="62"/>
      <c r="BK6" s="62"/>
      <c r="BL6" s="62"/>
      <c r="BM6" s="62"/>
    </row>
    <row r="7" spans="1:65" ht="25.15" customHeight="1" thickBot="1">
      <c r="A7" s="17"/>
      <c r="B7" s="17"/>
      <c r="C7" s="63"/>
      <c r="D7" s="64"/>
      <c r="E7" s="64"/>
      <c r="F7" s="64"/>
      <c r="G7" s="64"/>
      <c r="H7" s="64"/>
      <c r="I7" s="64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9"/>
    </row>
    <row r="8" spans="1:65" ht="28.5" customHeight="1" thickBot="1">
      <c r="A8" s="206" t="s">
        <v>107</v>
      </c>
      <c r="B8" s="239"/>
      <c r="C8" s="240"/>
      <c r="D8" s="203" t="s">
        <v>10</v>
      </c>
      <c r="E8" s="195" t="s">
        <v>60</v>
      </c>
      <c r="F8" s="239"/>
      <c r="G8" s="239"/>
      <c r="H8" s="239"/>
      <c r="I8" s="240"/>
      <c r="J8" s="195" t="s">
        <v>90</v>
      </c>
      <c r="K8" s="239"/>
      <c r="L8" s="239"/>
      <c r="M8" s="239"/>
      <c r="N8" s="240"/>
      <c r="O8" s="195" t="s">
        <v>108</v>
      </c>
      <c r="P8" s="239"/>
      <c r="Q8" s="239"/>
      <c r="R8" s="239"/>
      <c r="S8" s="240"/>
      <c r="T8" s="195" t="s">
        <v>92</v>
      </c>
      <c r="U8" s="239"/>
      <c r="V8" s="239"/>
      <c r="W8" s="239"/>
      <c r="X8" s="240"/>
      <c r="Y8" s="195" t="s">
        <v>93</v>
      </c>
      <c r="Z8" s="239"/>
      <c r="AA8" s="239"/>
      <c r="AB8" s="239"/>
      <c r="AC8" s="240"/>
      <c r="AD8" s="194" t="s">
        <v>94</v>
      </c>
      <c r="AE8" s="241"/>
      <c r="AF8" s="241"/>
      <c r="AG8" s="241"/>
      <c r="AH8" s="242"/>
      <c r="AI8" s="207" t="s">
        <v>95</v>
      </c>
      <c r="AJ8" s="239"/>
      <c r="AK8" s="239"/>
      <c r="AL8" s="239"/>
      <c r="AM8" s="240"/>
      <c r="AN8" s="195" t="s">
        <v>96</v>
      </c>
      <c r="AO8" s="239"/>
      <c r="AP8" s="239"/>
      <c r="AQ8" s="239"/>
      <c r="AR8" s="240"/>
      <c r="AS8" s="207" t="s">
        <v>109</v>
      </c>
      <c r="AT8" s="239"/>
      <c r="AU8" s="239"/>
      <c r="AV8" s="239"/>
      <c r="AW8" s="240"/>
      <c r="AX8" s="204" t="s">
        <v>110</v>
      </c>
      <c r="AY8" s="217" t="s">
        <v>111</v>
      </c>
      <c r="AZ8" s="243"/>
      <c r="BA8" s="244"/>
      <c r="BB8" s="20" t="s">
        <v>112</v>
      </c>
      <c r="BC8" s="201" t="s">
        <v>10</v>
      </c>
      <c r="BD8" s="21" t="str">
        <f ca="1">+E8</f>
        <v>OGI</v>
      </c>
      <c r="BE8" s="21" t="str">
        <f ca="1">+J8</f>
        <v>MATEMÁTICA</v>
      </c>
      <c r="BF8" s="21" t="str">
        <f ca="1">+O8</f>
        <v>PROJEC. TENCO</v>
      </c>
      <c r="BG8" s="21" t="str">
        <f ca="1">+T8</f>
        <v>FÍSICA</v>
      </c>
      <c r="BH8" s="21" t="str">
        <f ca="1">+Y8</f>
        <v>TREI</v>
      </c>
      <c r="BI8" s="21" t="str">
        <f ca="1">+AD8</f>
        <v>EMPREENDEDORISMO</v>
      </c>
      <c r="BJ8" s="21" t="str">
        <f ca="1">+AI8</f>
        <v>TLP</v>
      </c>
      <c r="BK8" s="21" t="str">
        <f ca="1">+AN8</f>
        <v>SEAC</v>
      </c>
      <c r="BL8" s="21" t="str">
        <f ca="1">+AS8</f>
        <v>ING. TECNICO</v>
      </c>
      <c r="BM8" s="22"/>
    </row>
    <row r="9" spans="1:65" ht="27.75" customHeight="1" thickBot="1">
      <c r="A9" s="204" t="s">
        <v>110</v>
      </c>
      <c r="B9" s="205" t="s">
        <v>113</v>
      </c>
      <c r="C9" s="216" t="s">
        <v>65</v>
      </c>
      <c r="D9" s="245"/>
      <c r="E9" s="198" t="s">
        <v>114</v>
      </c>
      <c r="F9" s="240"/>
      <c r="G9" s="199" t="s">
        <v>73</v>
      </c>
      <c r="H9" s="196" t="s">
        <v>74</v>
      </c>
      <c r="I9" s="197" t="s">
        <v>115</v>
      </c>
      <c r="J9" s="198" t="s">
        <v>114</v>
      </c>
      <c r="K9" s="240"/>
      <c r="L9" s="199" t="s">
        <v>73</v>
      </c>
      <c r="M9" s="196" t="s">
        <v>74</v>
      </c>
      <c r="N9" s="197" t="s">
        <v>115</v>
      </c>
      <c r="O9" s="198" t="s">
        <v>114</v>
      </c>
      <c r="P9" s="240"/>
      <c r="Q9" s="199" t="s">
        <v>73</v>
      </c>
      <c r="R9" s="196" t="s">
        <v>74</v>
      </c>
      <c r="S9" s="197" t="s">
        <v>115</v>
      </c>
      <c r="T9" s="198" t="s">
        <v>114</v>
      </c>
      <c r="U9" s="240"/>
      <c r="V9" s="199" t="s">
        <v>73</v>
      </c>
      <c r="W9" s="196" t="s">
        <v>74</v>
      </c>
      <c r="X9" s="197" t="s">
        <v>115</v>
      </c>
      <c r="Y9" s="198" t="s">
        <v>114</v>
      </c>
      <c r="Z9" s="240"/>
      <c r="AA9" s="199" t="s">
        <v>73</v>
      </c>
      <c r="AB9" s="196" t="s">
        <v>74</v>
      </c>
      <c r="AC9" s="197" t="s">
        <v>115</v>
      </c>
      <c r="AD9" s="198" t="s">
        <v>114</v>
      </c>
      <c r="AE9" s="240"/>
      <c r="AF9" s="199" t="s">
        <v>73</v>
      </c>
      <c r="AG9" s="196" t="s">
        <v>74</v>
      </c>
      <c r="AH9" s="197" t="s">
        <v>115</v>
      </c>
      <c r="AI9" s="198" t="s">
        <v>114</v>
      </c>
      <c r="AJ9" s="240"/>
      <c r="AK9" s="199" t="s">
        <v>73</v>
      </c>
      <c r="AL9" s="196" t="s">
        <v>74</v>
      </c>
      <c r="AM9" s="197" t="s">
        <v>115</v>
      </c>
      <c r="AN9" s="198" t="s">
        <v>114</v>
      </c>
      <c r="AO9" s="240"/>
      <c r="AP9" s="199" t="s">
        <v>73</v>
      </c>
      <c r="AQ9" s="196" t="s">
        <v>74</v>
      </c>
      <c r="AR9" s="197" t="s">
        <v>115</v>
      </c>
      <c r="AS9" s="198" t="s">
        <v>114</v>
      </c>
      <c r="AT9" s="240"/>
      <c r="AU9" s="199" t="s">
        <v>73</v>
      </c>
      <c r="AV9" s="196" t="s">
        <v>74</v>
      </c>
      <c r="AW9" s="197" t="s">
        <v>115</v>
      </c>
      <c r="AX9" s="245"/>
      <c r="AY9" s="246"/>
      <c r="AZ9" s="219"/>
      <c r="BA9" s="247"/>
      <c r="BB9" s="248" t="s">
        <v>110</v>
      </c>
      <c r="BC9" s="249"/>
      <c r="BD9" s="200" t="s">
        <v>115</v>
      </c>
      <c r="BE9" s="200" t="s">
        <v>115</v>
      </c>
      <c r="BF9" s="200" t="s">
        <v>115</v>
      </c>
      <c r="BG9" s="200" t="s">
        <v>115</v>
      </c>
      <c r="BH9" s="200" t="s">
        <v>115</v>
      </c>
      <c r="BI9" s="200" t="s">
        <v>115</v>
      </c>
      <c r="BJ9" s="200" t="s">
        <v>115</v>
      </c>
      <c r="BK9" s="200" t="s">
        <v>115</v>
      </c>
      <c r="BL9" s="200" t="s">
        <v>115</v>
      </c>
      <c r="BM9" s="23"/>
    </row>
    <row r="10" spans="1:65" ht="12" customHeight="1" thickBot="1">
      <c r="A10" s="250"/>
      <c r="B10" s="250"/>
      <c r="C10" s="250"/>
      <c r="D10" s="250"/>
      <c r="E10" s="116" t="s">
        <v>116</v>
      </c>
      <c r="F10" s="116" t="s">
        <v>117</v>
      </c>
      <c r="G10" s="245"/>
      <c r="H10" s="245"/>
      <c r="I10" s="245"/>
      <c r="J10" s="116" t="s">
        <v>116</v>
      </c>
      <c r="K10" s="116" t="s">
        <v>117</v>
      </c>
      <c r="L10" s="245"/>
      <c r="M10" s="245"/>
      <c r="N10" s="245"/>
      <c r="O10" s="116" t="s">
        <v>116</v>
      </c>
      <c r="P10" s="116" t="s">
        <v>117</v>
      </c>
      <c r="Q10" s="245"/>
      <c r="R10" s="245"/>
      <c r="S10" s="245"/>
      <c r="T10" s="116" t="s">
        <v>116</v>
      </c>
      <c r="U10" s="116" t="s">
        <v>117</v>
      </c>
      <c r="V10" s="245"/>
      <c r="W10" s="245"/>
      <c r="X10" s="245"/>
      <c r="Y10" s="116" t="s">
        <v>116</v>
      </c>
      <c r="Z10" s="116" t="s">
        <v>117</v>
      </c>
      <c r="AA10" s="245"/>
      <c r="AB10" s="245"/>
      <c r="AC10" s="245"/>
      <c r="AD10" s="116" t="s">
        <v>116</v>
      </c>
      <c r="AE10" s="116" t="s">
        <v>117</v>
      </c>
      <c r="AF10" s="245"/>
      <c r="AG10" s="245"/>
      <c r="AH10" s="245"/>
      <c r="AI10" s="116" t="s">
        <v>116</v>
      </c>
      <c r="AJ10" s="116" t="s">
        <v>117</v>
      </c>
      <c r="AK10" s="245"/>
      <c r="AL10" s="245"/>
      <c r="AM10" s="245"/>
      <c r="AN10" s="116" t="s">
        <v>116</v>
      </c>
      <c r="AO10" s="116" t="s">
        <v>117</v>
      </c>
      <c r="AP10" s="245"/>
      <c r="AQ10" s="245"/>
      <c r="AR10" s="245"/>
      <c r="AS10" s="116" t="s">
        <v>116</v>
      </c>
      <c r="AT10" s="116" t="s">
        <v>117</v>
      </c>
      <c r="AU10" s="245"/>
      <c r="AV10" s="245"/>
      <c r="AW10" s="245"/>
      <c r="AX10" s="245"/>
      <c r="AY10" s="246"/>
      <c r="AZ10" s="223"/>
      <c r="BA10" s="247"/>
      <c r="BB10" s="251"/>
      <c r="BC10" s="252"/>
      <c r="BD10" s="252"/>
      <c r="BE10" s="252"/>
      <c r="BF10" s="252"/>
      <c r="BG10" s="252"/>
      <c r="BH10" s="252"/>
      <c r="BI10" s="252"/>
      <c r="BJ10" s="252"/>
      <c r="BK10" s="252"/>
      <c r="BL10" s="252"/>
      <c r="BM10" s="24" t="s">
        <v>118</v>
      </c>
    </row>
    <row r="11" spans="1:65" ht="18" customHeight="1" thickBot="1">
      <c r="A11" s="25">
        <v>1</v>
      </c>
      <c r="B11" s="25">
        <f ca="1">LISTA!B8</f>
        <v>71620</v>
      </c>
      <c r="C11" s="26" t="str">
        <f ca="1">LISTA!C8</f>
        <v>AFONSO DIVOVO VUNGUILA</v>
      </c>
      <c r="D11" s="27" t="str">
        <f ca="1">LISTA!D8</f>
        <v>M</v>
      </c>
      <c r="E11" s="103"/>
      <c r="F11" s="103"/>
      <c r="G11" s="103">
        <f ca="1">OGI!R14</f>
        <v>0</v>
      </c>
      <c r="H11" s="103">
        <f ca="1">OGI!S14</f>
        <v>0</v>
      </c>
      <c r="I11" s="103">
        <f ca="1">G11+H11</f>
        <v>0</v>
      </c>
      <c r="J11" s="103"/>
      <c r="K11" s="103"/>
      <c r="L11" s="103">
        <f ca="1">MAT!R14</f>
        <v>20</v>
      </c>
      <c r="M11" s="103">
        <f ca="1">MAT!S14</f>
        <v>20</v>
      </c>
      <c r="N11" s="103">
        <f ca="1">L11+M11</f>
        <v>40</v>
      </c>
      <c r="O11" s="103"/>
      <c r="P11" s="103"/>
      <c r="Q11" s="103">
        <f ca="1">PT!R14</f>
        <v>15</v>
      </c>
      <c r="R11" s="103">
        <f ca="1">PT!S14</f>
        <v>19</v>
      </c>
      <c r="S11" s="103">
        <f ca="1">Q11+R11</f>
        <v>34</v>
      </c>
      <c r="T11" s="103"/>
      <c r="U11" s="103"/>
      <c r="V11" s="103">
        <f ca="1">FIS!R14</f>
        <v>20</v>
      </c>
      <c r="W11" s="103">
        <f ca="1">FIS!S14</f>
        <v>20</v>
      </c>
      <c r="X11" s="103">
        <f ca="1">V11+W11</f>
        <v>0</v>
      </c>
      <c r="Y11" s="103"/>
      <c r="Z11" s="103"/>
      <c r="AA11" s="103">
        <f ca="1">TREI!R14</f>
        <v>20</v>
      </c>
      <c r="AB11" s="103">
        <f ca="1">TREI!S14</f>
        <v>20</v>
      </c>
      <c r="AC11" s="103">
        <f ca="1">AA11+AB11</f>
        <v>40</v>
      </c>
      <c r="AD11" s="103"/>
      <c r="AE11" s="103"/>
      <c r="AF11" s="103">
        <f ca="1">EMP!R14</f>
        <v>20</v>
      </c>
      <c r="AG11" s="103">
        <f ca="1">EMP!S14</f>
        <v>20</v>
      </c>
      <c r="AH11" s="103">
        <f ca="1">AF11+AG11</f>
        <v>40</v>
      </c>
      <c r="AI11" s="103"/>
      <c r="AJ11" s="103"/>
      <c r="AK11" s="103">
        <f ca="1">TLP!R14</f>
        <v>20</v>
      </c>
      <c r="AL11" s="103">
        <f ca="1">TLP!S14</f>
        <v>20</v>
      </c>
      <c r="AM11" s="103">
        <f ca="1">AK11+AL11</f>
        <v>40</v>
      </c>
      <c r="AN11" s="103"/>
      <c r="AO11" s="103"/>
      <c r="AP11" s="103">
        <f ca="1">SEAC!R14</f>
        <v>20</v>
      </c>
      <c r="AQ11" s="103">
        <f ca="1">SEAC!S14</f>
        <v>20</v>
      </c>
      <c r="AR11" s="103">
        <f ca="1">AP11+AQ11</f>
        <v>40</v>
      </c>
      <c r="AS11" s="103"/>
      <c r="AT11" s="103"/>
      <c r="AU11" s="103">
        <f ca="1">ING.TEC!R14</f>
        <v>20</v>
      </c>
      <c r="AV11" s="103">
        <f ca="1">ING.TEC!S14</f>
        <v>20</v>
      </c>
      <c r="AW11" s="103">
        <f ca="1">AU11+AV11</f>
        <v>40</v>
      </c>
      <c r="AX11" s="101">
        <f t="shared" ref="AX11:AX42" ca="1" si="0">A11</f>
        <v>1</v>
      </c>
      <c r="AY11" s="218" t="str">
        <f t="shared" ref="AY11:AY42" ca="1" si="1">IF(BM11&lt;=2,"TRANSITA","NÃO TRANSITA")</f>
        <v>NÃO TRANSITA</v>
      </c>
      <c r="AZ11" s="218"/>
      <c r="BA11" s="218"/>
      <c r="BB11" s="28">
        <v>1</v>
      </c>
      <c r="BC11" s="29" t="str">
        <f t="shared" ref="BC11:BC42" ca="1" si="2">+D11</f>
        <v>M</v>
      </c>
      <c r="BD11" s="30">
        <f t="shared" ref="BD11:BD42" ca="1" si="3">I11</f>
        <v>0</v>
      </c>
      <c r="BE11" s="30">
        <f t="shared" ref="BE11:BE42" ca="1" si="4">N11</f>
        <v>0</v>
      </c>
      <c r="BF11" s="30">
        <f t="shared" ref="BF11:BF42" ca="1" si="5">S11</f>
        <v>0</v>
      </c>
      <c r="BG11" s="30">
        <f t="shared" ref="BG11:BG42" ca="1" si="6">X11</f>
        <v>0</v>
      </c>
      <c r="BH11" s="30">
        <f t="shared" ref="BH11:BH42" ca="1" si="7">AC11</f>
        <v>0</v>
      </c>
      <c r="BI11" s="30">
        <f ca="1">AH11</f>
        <v>0</v>
      </c>
      <c r="BJ11" s="30">
        <f t="shared" ref="BJ11:BJ42" ca="1" si="8">+AM11</f>
        <v>0</v>
      </c>
      <c r="BK11" s="30">
        <f t="shared" ref="BK11:BK42" ca="1" si="9">+AR11</f>
        <v>0</v>
      </c>
      <c r="BL11" s="30">
        <f t="shared" ref="BL11:BL42" ca="1" si="10">+AW11</f>
        <v>0</v>
      </c>
      <c r="BM11" s="31">
        <f t="shared" ref="BM11:BM42" ca="1" si="11">COUNTIF(BD11:BL11,"&lt;9,5")</f>
        <v>9</v>
      </c>
    </row>
    <row r="12" spans="1:65" ht="18" customHeight="1" thickBot="1">
      <c r="A12" s="32">
        <v>2</v>
      </c>
      <c r="B12" s="25">
        <f ca="1">LISTA!B9</f>
        <v>71621</v>
      </c>
      <c r="C12" s="26" t="str">
        <f ca="1">LISTA!C9</f>
        <v>AFONSO DOMINGOS NDOMBAXI</v>
      </c>
      <c r="D12" s="27" t="str">
        <f ca="1">LISTA!D9</f>
        <v>M</v>
      </c>
      <c r="E12" s="103"/>
      <c r="F12" s="103"/>
      <c r="G12" s="103">
        <f ca="1">OGI!R15</f>
        <v>0</v>
      </c>
      <c r="H12" s="103">
        <f ca="1">OGI!S15</f>
        <v>0</v>
      </c>
      <c r="I12" s="103">
        <f t="shared" ref="I12:I42" ca="1" si="12">G12+H12</f>
        <v>0</v>
      </c>
      <c r="J12" s="103"/>
      <c r="K12" s="103"/>
      <c r="L12" s="103">
        <f ca="1">MAT!R15</f>
        <v>20</v>
      </c>
      <c r="M12" s="103">
        <f ca="1">MAT!S15</f>
        <v>20</v>
      </c>
      <c r="N12" s="103">
        <f t="shared" ref="N12:N42" ca="1" si="13">L12+M12</f>
        <v>40</v>
      </c>
      <c r="O12" s="103"/>
      <c r="P12" s="103"/>
      <c r="Q12" s="103">
        <f ca="1">PT!R15</f>
        <v>15</v>
      </c>
      <c r="R12" s="103">
        <f ca="1">PT!S15</f>
        <v>19</v>
      </c>
      <c r="S12" s="103">
        <f t="shared" ref="S12:S42" ca="1" si="14">Q12+R12</f>
        <v>34</v>
      </c>
      <c r="T12" s="103"/>
      <c r="U12" s="103"/>
      <c r="V12" s="103">
        <f ca="1">FIS!R15</f>
        <v>20</v>
      </c>
      <c r="W12" s="103">
        <f ca="1">FIS!S15</f>
        <v>20</v>
      </c>
      <c r="X12" s="103">
        <f t="shared" ref="X12:X42" ca="1" si="15">V12+W12</f>
        <v>40</v>
      </c>
      <c r="Y12" s="103"/>
      <c r="Z12" s="103"/>
      <c r="AA12" s="103">
        <f ca="1">TREI!R15</f>
        <v>20</v>
      </c>
      <c r="AB12" s="103">
        <f ca="1">TREI!S15</f>
        <v>20</v>
      </c>
      <c r="AC12" s="103">
        <f t="shared" ref="AC12:AC42" ca="1" si="16">AA12+AB12</f>
        <v>40</v>
      </c>
      <c r="AD12" s="103"/>
      <c r="AE12" s="103"/>
      <c r="AF12" s="103">
        <f ca="1">EMP!R15</f>
        <v>20</v>
      </c>
      <c r="AG12" s="103">
        <f ca="1">EMP!S15</f>
        <v>20</v>
      </c>
      <c r="AH12" s="103">
        <f t="shared" ref="AH12:AH42" ca="1" si="17">AF12+AG12</f>
        <v>40</v>
      </c>
      <c r="AI12" s="103"/>
      <c r="AJ12" s="103"/>
      <c r="AK12" s="103">
        <f ca="1">TLP!R15</f>
        <v>20</v>
      </c>
      <c r="AL12" s="103">
        <f ca="1">TLP!S15</f>
        <v>20</v>
      </c>
      <c r="AM12" s="103">
        <f t="shared" ref="AM12:AM42" ca="1" si="18">AK12+AL12</f>
        <v>40</v>
      </c>
      <c r="AN12" s="103"/>
      <c r="AO12" s="103"/>
      <c r="AP12" s="103">
        <f ca="1">SEAC!R15</f>
        <v>20</v>
      </c>
      <c r="AQ12" s="103">
        <f ca="1">SEAC!S15</f>
        <v>20</v>
      </c>
      <c r="AR12" s="103">
        <f t="shared" ref="AR12:AR42" ca="1" si="19">AP12+AQ12</f>
        <v>40</v>
      </c>
      <c r="AS12" s="103"/>
      <c r="AT12" s="103"/>
      <c r="AU12" s="103">
        <f ca="1">ING.TEC!R15</f>
        <v>20</v>
      </c>
      <c r="AV12" s="103">
        <f ca="1">ING.TEC!S15</f>
        <v>20</v>
      </c>
      <c r="AW12" s="103">
        <f t="shared" ref="AW12:AW42" ca="1" si="20">AU12+AV12</f>
        <v>40</v>
      </c>
      <c r="AX12" s="102">
        <f t="shared" ca="1" si="0"/>
        <v>2</v>
      </c>
      <c r="AY12" s="191" t="str">
        <f t="shared" ca="1" si="1"/>
        <v>NÃO TRANSITA</v>
      </c>
      <c r="AZ12" s="191"/>
      <c r="BA12" s="191"/>
      <c r="BB12" s="253">
        <v>2</v>
      </c>
      <c r="BC12" s="29" t="str">
        <f t="shared" ca="1" si="2"/>
        <v>M</v>
      </c>
      <c r="BD12" s="30">
        <f t="shared" ca="1" si="3"/>
        <v>0</v>
      </c>
      <c r="BE12" s="30">
        <f t="shared" ca="1" si="4"/>
        <v>0</v>
      </c>
      <c r="BF12" s="30">
        <f t="shared" ca="1" si="5"/>
        <v>0</v>
      </c>
      <c r="BG12" s="30">
        <f t="shared" ca="1" si="6"/>
        <v>0</v>
      </c>
      <c r="BH12" s="30">
        <f t="shared" ca="1" si="7"/>
        <v>0</v>
      </c>
      <c r="BI12" s="30">
        <f t="shared" ref="BI12:BI42" ca="1" si="21">AH12</f>
        <v>0</v>
      </c>
      <c r="BJ12" s="30">
        <f t="shared" ca="1" si="8"/>
        <v>0</v>
      </c>
      <c r="BK12" s="30">
        <f t="shared" ca="1" si="9"/>
        <v>0</v>
      </c>
      <c r="BL12" s="30">
        <f t="shared" ca="1" si="10"/>
        <v>0</v>
      </c>
      <c r="BM12" s="31">
        <f t="shared" ca="1" si="11"/>
        <v>9</v>
      </c>
    </row>
    <row r="13" spans="1:65" ht="18" customHeight="1" thickBot="1">
      <c r="A13" s="32">
        <v>3</v>
      </c>
      <c r="B13" s="25">
        <f ca="1">LISTA!B10</f>
        <v>71622</v>
      </c>
      <c r="C13" s="26" t="str">
        <f ca="1">LISTA!C10</f>
        <v>ALEXANDRE AFONSO JOSÉ</v>
      </c>
      <c r="D13" s="27" t="str">
        <f ca="1">LISTA!D10</f>
        <v>M</v>
      </c>
      <c r="E13" s="103"/>
      <c r="F13" s="103"/>
      <c r="G13" s="103">
        <f ca="1">OGI!R16</f>
        <v>0</v>
      </c>
      <c r="H13" s="103">
        <f ca="1">OGI!S16</f>
        <v>0</v>
      </c>
      <c r="I13" s="103">
        <f t="shared" ca="1" si="12"/>
        <v>0</v>
      </c>
      <c r="J13" s="103"/>
      <c r="K13" s="103"/>
      <c r="L13" s="103">
        <f ca="1">MAT!R16</f>
        <v>20</v>
      </c>
      <c r="M13" s="103">
        <f ca="1">MAT!S16</f>
        <v>20</v>
      </c>
      <c r="N13" s="103">
        <f t="shared" ca="1" si="13"/>
        <v>40</v>
      </c>
      <c r="O13" s="103"/>
      <c r="P13" s="103"/>
      <c r="Q13" s="103">
        <f ca="1">PT!R16</f>
        <v>15</v>
      </c>
      <c r="R13" s="103">
        <f ca="1">PT!S16</f>
        <v>19</v>
      </c>
      <c r="S13" s="103">
        <f t="shared" ca="1" si="14"/>
        <v>34</v>
      </c>
      <c r="T13" s="103"/>
      <c r="U13" s="103"/>
      <c r="V13" s="103">
        <f ca="1">FIS!R16</f>
        <v>20</v>
      </c>
      <c r="W13" s="103">
        <f ca="1">FIS!S16</f>
        <v>20</v>
      </c>
      <c r="X13" s="103">
        <f t="shared" ca="1" si="15"/>
        <v>40</v>
      </c>
      <c r="Y13" s="103"/>
      <c r="Z13" s="103"/>
      <c r="AA13" s="103">
        <f ca="1">TREI!R16</f>
        <v>20</v>
      </c>
      <c r="AB13" s="103">
        <f ca="1">TREI!S16</f>
        <v>20</v>
      </c>
      <c r="AC13" s="103">
        <f t="shared" ca="1" si="16"/>
        <v>40</v>
      </c>
      <c r="AD13" s="103"/>
      <c r="AE13" s="103"/>
      <c r="AF13" s="103">
        <f ca="1">EMP!R16</f>
        <v>20</v>
      </c>
      <c r="AG13" s="103">
        <f ca="1">EMP!S16</f>
        <v>20</v>
      </c>
      <c r="AH13" s="103">
        <f t="shared" ca="1" si="17"/>
        <v>40</v>
      </c>
      <c r="AI13" s="103"/>
      <c r="AJ13" s="103"/>
      <c r="AK13" s="103">
        <f ca="1">TLP!R16</f>
        <v>20</v>
      </c>
      <c r="AL13" s="103">
        <f ca="1">TLP!S16</f>
        <v>20</v>
      </c>
      <c r="AM13" s="103">
        <f t="shared" ca="1" si="18"/>
        <v>40</v>
      </c>
      <c r="AN13" s="103"/>
      <c r="AO13" s="103"/>
      <c r="AP13" s="103">
        <f ca="1">SEAC!R16</f>
        <v>20</v>
      </c>
      <c r="AQ13" s="103">
        <f ca="1">SEAC!S16</f>
        <v>20</v>
      </c>
      <c r="AR13" s="103">
        <f t="shared" ca="1" si="19"/>
        <v>40</v>
      </c>
      <c r="AS13" s="103"/>
      <c r="AT13" s="103"/>
      <c r="AU13" s="103">
        <f ca="1">ING.TEC!R16</f>
        <v>20</v>
      </c>
      <c r="AV13" s="103">
        <f ca="1">ING.TEC!S16</f>
        <v>20</v>
      </c>
      <c r="AW13" s="103">
        <f t="shared" ca="1" si="20"/>
        <v>40</v>
      </c>
      <c r="AX13" s="102">
        <f t="shared" ca="1" si="0"/>
        <v>3</v>
      </c>
      <c r="AY13" s="191" t="str">
        <f t="shared" ca="1" si="1"/>
        <v>NÃO TRANSITA</v>
      </c>
      <c r="AZ13" s="191"/>
      <c r="BA13" s="191"/>
      <c r="BB13" s="253">
        <v>3</v>
      </c>
      <c r="BC13" s="29" t="str">
        <f t="shared" ca="1" si="2"/>
        <v>M</v>
      </c>
      <c r="BD13" s="30">
        <f t="shared" ca="1" si="3"/>
        <v>0</v>
      </c>
      <c r="BE13" s="30">
        <f t="shared" ca="1" si="4"/>
        <v>0</v>
      </c>
      <c r="BF13" s="30">
        <f t="shared" ca="1" si="5"/>
        <v>0</v>
      </c>
      <c r="BG13" s="30">
        <f t="shared" ca="1" si="6"/>
        <v>0</v>
      </c>
      <c r="BH13" s="30">
        <f t="shared" ca="1" si="7"/>
        <v>0</v>
      </c>
      <c r="BI13" s="30">
        <f t="shared" ca="1" si="21"/>
        <v>0</v>
      </c>
      <c r="BJ13" s="30">
        <f t="shared" ca="1" si="8"/>
        <v>0</v>
      </c>
      <c r="BK13" s="30">
        <f t="shared" ca="1" si="9"/>
        <v>0</v>
      </c>
      <c r="BL13" s="30">
        <f t="shared" ca="1" si="10"/>
        <v>0</v>
      </c>
      <c r="BM13" s="31">
        <f t="shared" ca="1" si="11"/>
        <v>9</v>
      </c>
    </row>
    <row r="14" spans="1:65" ht="18" customHeight="1" thickBot="1">
      <c r="A14" s="32">
        <v>4</v>
      </c>
      <c r="B14" s="25">
        <f ca="1">LISTA!B11</f>
        <v>71624</v>
      </c>
      <c r="C14" s="26" t="str">
        <f ca="1">LISTA!C11</f>
        <v>AMILTON CAPITÃO LANDU</v>
      </c>
      <c r="D14" s="27" t="str">
        <f ca="1">LISTA!D11</f>
        <v>M</v>
      </c>
      <c r="E14" s="103"/>
      <c r="F14" s="103"/>
      <c r="G14" s="103">
        <f ca="1">OGI!R17</f>
        <v>0</v>
      </c>
      <c r="H14" s="103">
        <f ca="1">OGI!S17</f>
        <v>0</v>
      </c>
      <c r="I14" s="103">
        <f t="shared" ca="1" si="12"/>
        <v>0</v>
      </c>
      <c r="J14" s="103"/>
      <c r="K14" s="103"/>
      <c r="L14" s="103">
        <f ca="1">MAT!R17</f>
        <v>20</v>
      </c>
      <c r="M14" s="103">
        <f ca="1">MAT!S17</f>
        <v>20</v>
      </c>
      <c r="N14" s="103">
        <f t="shared" ca="1" si="13"/>
        <v>40</v>
      </c>
      <c r="O14" s="103"/>
      <c r="P14" s="103"/>
      <c r="Q14" s="103">
        <f ca="1">PT!R17</f>
        <v>15</v>
      </c>
      <c r="R14" s="103">
        <f ca="1">PT!S17</f>
        <v>19</v>
      </c>
      <c r="S14" s="103">
        <f t="shared" ca="1" si="14"/>
        <v>34</v>
      </c>
      <c r="T14" s="103"/>
      <c r="U14" s="103"/>
      <c r="V14" s="103">
        <f ca="1">FIS!R17</f>
        <v>20</v>
      </c>
      <c r="W14" s="103">
        <f ca="1">FIS!S17</f>
        <v>20</v>
      </c>
      <c r="X14" s="103">
        <f t="shared" ca="1" si="15"/>
        <v>40</v>
      </c>
      <c r="Y14" s="103"/>
      <c r="Z14" s="103"/>
      <c r="AA14" s="103">
        <f ca="1">TREI!R17</f>
        <v>20</v>
      </c>
      <c r="AB14" s="103">
        <f ca="1">TREI!S17</f>
        <v>20</v>
      </c>
      <c r="AC14" s="103">
        <f t="shared" ca="1" si="16"/>
        <v>40</v>
      </c>
      <c r="AD14" s="103"/>
      <c r="AE14" s="103"/>
      <c r="AF14" s="103">
        <f ca="1">EMP!R17</f>
        <v>20</v>
      </c>
      <c r="AG14" s="103">
        <f ca="1">EMP!S17</f>
        <v>20</v>
      </c>
      <c r="AH14" s="103">
        <f t="shared" ca="1" si="17"/>
        <v>40</v>
      </c>
      <c r="AI14" s="103"/>
      <c r="AJ14" s="103"/>
      <c r="AK14" s="103">
        <f ca="1">TLP!R17</f>
        <v>20</v>
      </c>
      <c r="AL14" s="103">
        <f ca="1">TLP!S17</f>
        <v>20</v>
      </c>
      <c r="AM14" s="103">
        <f t="shared" ca="1" si="18"/>
        <v>40</v>
      </c>
      <c r="AN14" s="103"/>
      <c r="AO14" s="103"/>
      <c r="AP14" s="103">
        <f ca="1">SEAC!R17</f>
        <v>20</v>
      </c>
      <c r="AQ14" s="103">
        <f ca="1">SEAC!S17</f>
        <v>20</v>
      </c>
      <c r="AR14" s="103">
        <f t="shared" ca="1" si="19"/>
        <v>40</v>
      </c>
      <c r="AS14" s="103"/>
      <c r="AT14" s="103"/>
      <c r="AU14" s="103">
        <f ca="1">ING.TEC!R17</f>
        <v>20</v>
      </c>
      <c r="AV14" s="103">
        <f ca="1">ING.TEC!S17</f>
        <v>20</v>
      </c>
      <c r="AW14" s="103">
        <f t="shared" ca="1" si="20"/>
        <v>40</v>
      </c>
      <c r="AX14" s="102">
        <f t="shared" ca="1" si="0"/>
        <v>4</v>
      </c>
      <c r="AY14" s="191" t="str">
        <f t="shared" ca="1" si="1"/>
        <v>NÃO TRANSITA</v>
      </c>
      <c r="AZ14" s="191"/>
      <c r="BA14" s="191"/>
      <c r="BB14" s="253">
        <v>4</v>
      </c>
      <c r="BC14" s="29" t="str">
        <f t="shared" ca="1" si="2"/>
        <v>M</v>
      </c>
      <c r="BD14" s="30">
        <f t="shared" ca="1" si="3"/>
        <v>0</v>
      </c>
      <c r="BE14" s="30">
        <f t="shared" ca="1" si="4"/>
        <v>0</v>
      </c>
      <c r="BF14" s="30">
        <f t="shared" ca="1" si="5"/>
        <v>0</v>
      </c>
      <c r="BG14" s="30">
        <f t="shared" ca="1" si="6"/>
        <v>0</v>
      </c>
      <c r="BH14" s="30">
        <f t="shared" ca="1" si="7"/>
        <v>0</v>
      </c>
      <c r="BI14" s="30">
        <f t="shared" ca="1" si="21"/>
        <v>0</v>
      </c>
      <c r="BJ14" s="30">
        <f t="shared" ca="1" si="8"/>
        <v>0</v>
      </c>
      <c r="BK14" s="30">
        <f t="shared" ca="1" si="9"/>
        <v>0</v>
      </c>
      <c r="BL14" s="30">
        <f t="shared" ca="1" si="10"/>
        <v>0</v>
      </c>
      <c r="BM14" s="31">
        <f t="shared" ca="1" si="11"/>
        <v>9</v>
      </c>
    </row>
    <row r="15" spans="1:65" ht="18" customHeight="1" thickBot="1">
      <c r="A15" s="32">
        <v>5</v>
      </c>
      <c r="B15" s="25">
        <f ca="1">LISTA!B12</f>
        <v>71625</v>
      </c>
      <c r="C15" s="26" t="str">
        <f ca="1">LISTA!C12</f>
        <v>ANDRÉ SAMBO MANUEL LUEMBA</v>
      </c>
      <c r="D15" s="27" t="str">
        <f ca="1">LISTA!D12</f>
        <v>M</v>
      </c>
      <c r="E15" s="103"/>
      <c r="F15" s="103"/>
      <c r="G15" s="103">
        <f ca="1">OGI!R18</f>
        <v>0</v>
      </c>
      <c r="H15" s="103">
        <f ca="1">OGI!S18</f>
        <v>0</v>
      </c>
      <c r="I15" s="103">
        <f t="shared" ca="1" si="12"/>
        <v>0</v>
      </c>
      <c r="J15" s="103"/>
      <c r="K15" s="103"/>
      <c r="L15" s="103">
        <f ca="1">MAT!R18</f>
        <v>20</v>
      </c>
      <c r="M15" s="103">
        <f ca="1">MAT!S18</f>
        <v>20</v>
      </c>
      <c r="N15" s="103">
        <f t="shared" ca="1" si="13"/>
        <v>40</v>
      </c>
      <c r="O15" s="103"/>
      <c r="P15" s="103"/>
      <c r="Q15" s="103">
        <f ca="1">PT!R18</f>
        <v>15</v>
      </c>
      <c r="R15" s="103">
        <f ca="1">PT!S18</f>
        <v>19</v>
      </c>
      <c r="S15" s="103">
        <f t="shared" ca="1" si="14"/>
        <v>34</v>
      </c>
      <c r="T15" s="103"/>
      <c r="U15" s="103"/>
      <c r="V15" s="103">
        <f ca="1">FIS!R18</f>
        <v>20</v>
      </c>
      <c r="W15" s="103">
        <f ca="1">FIS!S18</f>
        <v>20</v>
      </c>
      <c r="X15" s="103">
        <f t="shared" ca="1" si="15"/>
        <v>40</v>
      </c>
      <c r="Y15" s="103"/>
      <c r="Z15" s="103"/>
      <c r="AA15" s="103">
        <f ca="1">TREI!R18</f>
        <v>20</v>
      </c>
      <c r="AB15" s="103">
        <f ca="1">TREI!S18</f>
        <v>20</v>
      </c>
      <c r="AC15" s="103">
        <f t="shared" ca="1" si="16"/>
        <v>40</v>
      </c>
      <c r="AD15" s="103"/>
      <c r="AE15" s="103"/>
      <c r="AF15" s="103">
        <f ca="1">EMP!R18</f>
        <v>20</v>
      </c>
      <c r="AG15" s="103">
        <f ca="1">EMP!S18</f>
        <v>20</v>
      </c>
      <c r="AH15" s="103">
        <f t="shared" ca="1" si="17"/>
        <v>40</v>
      </c>
      <c r="AI15" s="103"/>
      <c r="AJ15" s="103"/>
      <c r="AK15" s="103">
        <f ca="1">TLP!R18</f>
        <v>20</v>
      </c>
      <c r="AL15" s="103">
        <f ca="1">TLP!S18</f>
        <v>20</v>
      </c>
      <c r="AM15" s="103">
        <f t="shared" ca="1" si="18"/>
        <v>40</v>
      </c>
      <c r="AN15" s="103"/>
      <c r="AO15" s="103"/>
      <c r="AP15" s="103">
        <f ca="1">SEAC!R18</f>
        <v>20</v>
      </c>
      <c r="AQ15" s="103">
        <f ca="1">SEAC!S18</f>
        <v>20</v>
      </c>
      <c r="AR15" s="103">
        <f t="shared" ca="1" si="19"/>
        <v>40</v>
      </c>
      <c r="AS15" s="103"/>
      <c r="AT15" s="103"/>
      <c r="AU15" s="103">
        <f ca="1">ING.TEC!R18</f>
        <v>20</v>
      </c>
      <c r="AV15" s="103">
        <f ca="1">ING.TEC!S18</f>
        <v>20</v>
      </c>
      <c r="AW15" s="103">
        <f t="shared" ca="1" si="20"/>
        <v>40</v>
      </c>
      <c r="AX15" s="102">
        <f t="shared" ca="1" si="0"/>
        <v>5</v>
      </c>
      <c r="AY15" s="191" t="str">
        <f t="shared" ca="1" si="1"/>
        <v>NÃO TRANSITA</v>
      </c>
      <c r="AZ15" s="191"/>
      <c r="BA15" s="191"/>
      <c r="BB15" s="253">
        <v>5</v>
      </c>
      <c r="BC15" s="29" t="str">
        <f t="shared" ca="1" si="2"/>
        <v>M</v>
      </c>
      <c r="BD15" s="30">
        <f t="shared" ca="1" si="3"/>
        <v>0</v>
      </c>
      <c r="BE15" s="30">
        <f t="shared" ca="1" si="4"/>
        <v>0</v>
      </c>
      <c r="BF15" s="30">
        <f t="shared" ca="1" si="5"/>
        <v>0</v>
      </c>
      <c r="BG15" s="30">
        <f t="shared" ca="1" si="6"/>
        <v>0</v>
      </c>
      <c r="BH15" s="30">
        <f t="shared" ca="1" si="7"/>
        <v>0</v>
      </c>
      <c r="BI15" s="30">
        <f t="shared" ca="1" si="21"/>
        <v>0</v>
      </c>
      <c r="BJ15" s="30">
        <f t="shared" ca="1" si="8"/>
        <v>0</v>
      </c>
      <c r="BK15" s="30">
        <f t="shared" ca="1" si="9"/>
        <v>0</v>
      </c>
      <c r="BL15" s="30">
        <f t="shared" ca="1" si="10"/>
        <v>0</v>
      </c>
      <c r="BM15" s="31">
        <f t="shared" ca="1" si="11"/>
        <v>9</v>
      </c>
    </row>
    <row r="16" spans="1:65" ht="18" customHeight="1" thickBot="1">
      <c r="A16" s="32">
        <v>6</v>
      </c>
      <c r="B16" s="25">
        <f ca="1">LISTA!B13</f>
        <v>71626</v>
      </c>
      <c r="C16" s="26" t="str">
        <f ca="1">LISTA!C13</f>
        <v>ANTÓNIO AFONSO ALBERTO NGANGU</v>
      </c>
      <c r="D16" s="27" t="str">
        <f ca="1">LISTA!D13</f>
        <v>M</v>
      </c>
      <c r="E16" s="103"/>
      <c r="F16" s="103"/>
      <c r="G16" s="103">
        <f ca="1">OGI!R19</f>
        <v>0</v>
      </c>
      <c r="H16" s="103">
        <f ca="1">OGI!S19</f>
        <v>0</v>
      </c>
      <c r="I16" s="103">
        <f t="shared" ca="1" si="12"/>
        <v>0</v>
      </c>
      <c r="J16" s="103"/>
      <c r="K16" s="103"/>
      <c r="L16" s="103">
        <f ca="1">MAT!R19</f>
        <v>20</v>
      </c>
      <c r="M16" s="103">
        <f ca="1">MAT!S19</f>
        <v>20</v>
      </c>
      <c r="N16" s="103">
        <f t="shared" ca="1" si="13"/>
        <v>40</v>
      </c>
      <c r="O16" s="103"/>
      <c r="P16" s="103"/>
      <c r="Q16" s="103">
        <f ca="1">PT!R19</f>
        <v>15</v>
      </c>
      <c r="R16" s="103">
        <f ca="1">PT!S19</f>
        <v>19</v>
      </c>
      <c r="S16" s="103">
        <f t="shared" ca="1" si="14"/>
        <v>34</v>
      </c>
      <c r="T16" s="103"/>
      <c r="U16" s="103"/>
      <c r="V16" s="103">
        <f ca="1">FIS!R19</f>
        <v>20</v>
      </c>
      <c r="W16" s="103">
        <f ca="1">FIS!S19</f>
        <v>20</v>
      </c>
      <c r="X16" s="103">
        <f t="shared" ca="1" si="15"/>
        <v>40</v>
      </c>
      <c r="Y16" s="103"/>
      <c r="Z16" s="103"/>
      <c r="AA16" s="103">
        <f ca="1">TREI!R19</f>
        <v>20</v>
      </c>
      <c r="AB16" s="103">
        <f ca="1">TREI!S19</f>
        <v>20</v>
      </c>
      <c r="AC16" s="103">
        <f t="shared" ca="1" si="16"/>
        <v>40</v>
      </c>
      <c r="AD16" s="103"/>
      <c r="AE16" s="103"/>
      <c r="AF16" s="103">
        <f ca="1">EMP!R19</f>
        <v>20</v>
      </c>
      <c r="AG16" s="103">
        <f ca="1">EMP!S19</f>
        <v>20</v>
      </c>
      <c r="AH16" s="103">
        <f t="shared" ca="1" si="17"/>
        <v>40</v>
      </c>
      <c r="AI16" s="103"/>
      <c r="AJ16" s="103"/>
      <c r="AK16" s="103">
        <f ca="1">TLP!R19</f>
        <v>20</v>
      </c>
      <c r="AL16" s="103">
        <f ca="1">TLP!S19</f>
        <v>20</v>
      </c>
      <c r="AM16" s="103">
        <f t="shared" ca="1" si="18"/>
        <v>40</v>
      </c>
      <c r="AN16" s="103"/>
      <c r="AO16" s="103"/>
      <c r="AP16" s="103">
        <f ca="1">SEAC!R19</f>
        <v>20</v>
      </c>
      <c r="AQ16" s="103">
        <f ca="1">SEAC!S19</f>
        <v>20</v>
      </c>
      <c r="AR16" s="103">
        <f t="shared" ca="1" si="19"/>
        <v>40</v>
      </c>
      <c r="AS16" s="103"/>
      <c r="AT16" s="103"/>
      <c r="AU16" s="103">
        <f ca="1">ING.TEC!R19</f>
        <v>20</v>
      </c>
      <c r="AV16" s="103">
        <f ca="1">ING.TEC!S19</f>
        <v>20</v>
      </c>
      <c r="AW16" s="103">
        <f t="shared" ca="1" si="20"/>
        <v>40</v>
      </c>
      <c r="AX16" s="102">
        <f t="shared" ca="1" si="0"/>
        <v>6</v>
      </c>
      <c r="AY16" s="191" t="str">
        <f t="shared" ca="1" si="1"/>
        <v>NÃO TRANSITA</v>
      </c>
      <c r="AZ16" s="191"/>
      <c r="BA16" s="191"/>
      <c r="BB16" s="253">
        <v>6</v>
      </c>
      <c r="BC16" s="29" t="str">
        <f t="shared" ca="1" si="2"/>
        <v>M</v>
      </c>
      <c r="BD16" s="30">
        <f t="shared" ca="1" si="3"/>
        <v>0</v>
      </c>
      <c r="BE16" s="30">
        <f t="shared" ca="1" si="4"/>
        <v>0</v>
      </c>
      <c r="BF16" s="30">
        <f t="shared" ca="1" si="5"/>
        <v>0</v>
      </c>
      <c r="BG16" s="30">
        <f t="shared" ca="1" si="6"/>
        <v>0</v>
      </c>
      <c r="BH16" s="30">
        <f t="shared" ca="1" si="7"/>
        <v>0</v>
      </c>
      <c r="BI16" s="30">
        <f t="shared" ca="1" si="21"/>
        <v>0</v>
      </c>
      <c r="BJ16" s="30">
        <f t="shared" ca="1" si="8"/>
        <v>0</v>
      </c>
      <c r="BK16" s="30">
        <f t="shared" ca="1" si="9"/>
        <v>0</v>
      </c>
      <c r="BL16" s="30">
        <f t="shared" ca="1" si="10"/>
        <v>0</v>
      </c>
      <c r="BM16" s="31">
        <f t="shared" ca="1" si="11"/>
        <v>9</v>
      </c>
    </row>
    <row r="17" spans="1:65" ht="18" customHeight="1" thickBot="1">
      <c r="A17" s="32">
        <v>7</v>
      </c>
      <c r="B17" s="25">
        <f ca="1">LISTA!B14</f>
        <v>71570</v>
      </c>
      <c r="C17" s="26" t="str">
        <f ca="1">LISTA!C14</f>
        <v>ANTÓNIO KACOTE ERNESTO PAULINO</v>
      </c>
      <c r="D17" s="27" t="str">
        <f ca="1">LISTA!D14</f>
        <v>M</v>
      </c>
      <c r="E17" s="103"/>
      <c r="F17" s="103"/>
      <c r="G17" s="103">
        <f ca="1">OGI!R20</f>
        <v>0</v>
      </c>
      <c r="H17" s="103">
        <f ca="1">OGI!S20</f>
        <v>0</v>
      </c>
      <c r="I17" s="103">
        <f t="shared" ca="1" si="12"/>
        <v>0</v>
      </c>
      <c r="J17" s="103"/>
      <c r="K17" s="103"/>
      <c r="L17" s="103">
        <f ca="1">MAT!R20</f>
        <v>20</v>
      </c>
      <c r="M17" s="103">
        <f ca="1">MAT!S20</f>
        <v>20</v>
      </c>
      <c r="N17" s="103">
        <f t="shared" ca="1" si="13"/>
        <v>40</v>
      </c>
      <c r="O17" s="103"/>
      <c r="P17" s="103"/>
      <c r="Q17" s="103">
        <f ca="1">PT!R20</f>
        <v>15</v>
      </c>
      <c r="R17" s="103">
        <f ca="1">PT!S20</f>
        <v>19</v>
      </c>
      <c r="S17" s="103">
        <f t="shared" ca="1" si="14"/>
        <v>34</v>
      </c>
      <c r="T17" s="103"/>
      <c r="U17" s="103"/>
      <c r="V17" s="103">
        <f ca="1">FIS!R20</f>
        <v>20</v>
      </c>
      <c r="W17" s="103">
        <f ca="1">FIS!S20</f>
        <v>20</v>
      </c>
      <c r="X17" s="103">
        <f t="shared" ca="1" si="15"/>
        <v>40</v>
      </c>
      <c r="Y17" s="103"/>
      <c r="Z17" s="103"/>
      <c r="AA17" s="103">
        <f ca="1">TREI!R20</f>
        <v>20</v>
      </c>
      <c r="AB17" s="103">
        <f ca="1">TREI!S20</f>
        <v>20</v>
      </c>
      <c r="AC17" s="103">
        <f t="shared" ca="1" si="16"/>
        <v>40</v>
      </c>
      <c r="AD17" s="103"/>
      <c r="AE17" s="103"/>
      <c r="AF17" s="103">
        <f ca="1">EMP!R20</f>
        <v>20</v>
      </c>
      <c r="AG17" s="103">
        <f ca="1">EMP!S20</f>
        <v>20</v>
      </c>
      <c r="AH17" s="103">
        <f t="shared" ca="1" si="17"/>
        <v>40</v>
      </c>
      <c r="AI17" s="103"/>
      <c r="AJ17" s="103"/>
      <c r="AK17" s="103">
        <f ca="1">TLP!R20</f>
        <v>20</v>
      </c>
      <c r="AL17" s="103">
        <f ca="1">TLP!S20</f>
        <v>20</v>
      </c>
      <c r="AM17" s="103">
        <f t="shared" ca="1" si="18"/>
        <v>40</v>
      </c>
      <c r="AN17" s="103"/>
      <c r="AO17" s="103"/>
      <c r="AP17" s="103">
        <f ca="1">SEAC!R20</f>
        <v>20</v>
      </c>
      <c r="AQ17" s="103">
        <f ca="1">SEAC!S20</f>
        <v>20</v>
      </c>
      <c r="AR17" s="103">
        <f t="shared" ca="1" si="19"/>
        <v>40</v>
      </c>
      <c r="AS17" s="103"/>
      <c r="AT17" s="103"/>
      <c r="AU17" s="103">
        <f ca="1">ING.TEC!R20</f>
        <v>20</v>
      </c>
      <c r="AV17" s="103">
        <f ca="1">ING.TEC!S20</f>
        <v>20</v>
      </c>
      <c r="AW17" s="103">
        <f t="shared" ca="1" si="20"/>
        <v>40</v>
      </c>
      <c r="AX17" s="102">
        <f t="shared" ca="1" si="0"/>
        <v>7</v>
      </c>
      <c r="AY17" s="191" t="str">
        <f t="shared" ca="1" si="1"/>
        <v>NÃO TRANSITA</v>
      </c>
      <c r="AZ17" s="191"/>
      <c r="BA17" s="191"/>
      <c r="BB17" s="253">
        <v>7</v>
      </c>
      <c r="BC17" s="29" t="str">
        <f t="shared" ca="1" si="2"/>
        <v>M</v>
      </c>
      <c r="BD17" s="30">
        <f t="shared" ca="1" si="3"/>
        <v>0</v>
      </c>
      <c r="BE17" s="30">
        <f t="shared" ca="1" si="4"/>
        <v>0</v>
      </c>
      <c r="BF17" s="30">
        <f t="shared" ca="1" si="5"/>
        <v>0</v>
      </c>
      <c r="BG17" s="30">
        <f t="shared" ca="1" si="6"/>
        <v>0</v>
      </c>
      <c r="BH17" s="30">
        <f t="shared" ca="1" si="7"/>
        <v>0</v>
      </c>
      <c r="BI17" s="30">
        <f t="shared" ca="1" si="21"/>
        <v>0</v>
      </c>
      <c r="BJ17" s="30">
        <f t="shared" ca="1" si="8"/>
        <v>0</v>
      </c>
      <c r="BK17" s="30">
        <f t="shared" ca="1" si="9"/>
        <v>0</v>
      </c>
      <c r="BL17" s="30">
        <f t="shared" ca="1" si="10"/>
        <v>0</v>
      </c>
      <c r="BM17" s="31">
        <f t="shared" ca="1" si="11"/>
        <v>9</v>
      </c>
    </row>
    <row r="18" spans="1:65" ht="18" customHeight="1" thickBot="1">
      <c r="A18" s="32">
        <v>8</v>
      </c>
      <c r="B18" s="25">
        <f ca="1">LISTA!B15</f>
        <v>71571</v>
      </c>
      <c r="C18" s="26" t="str">
        <f ca="1">LISTA!C15</f>
        <v>ANTÓNIO PEDRO JOSÉ</v>
      </c>
      <c r="D18" s="27" t="str">
        <f ca="1">LISTA!D15</f>
        <v>M</v>
      </c>
      <c r="E18" s="103"/>
      <c r="F18" s="103"/>
      <c r="G18" s="103">
        <f ca="1">OGI!R21</f>
        <v>0</v>
      </c>
      <c r="H18" s="103">
        <f ca="1">OGI!S21</f>
        <v>0</v>
      </c>
      <c r="I18" s="103">
        <f t="shared" ca="1" si="12"/>
        <v>0</v>
      </c>
      <c r="J18" s="103"/>
      <c r="K18" s="103"/>
      <c r="L18" s="103">
        <f ca="1">MAT!R21</f>
        <v>20</v>
      </c>
      <c r="M18" s="103">
        <f ca="1">MAT!S21</f>
        <v>20</v>
      </c>
      <c r="N18" s="103">
        <f t="shared" ca="1" si="13"/>
        <v>40</v>
      </c>
      <c r="O18" s="103"/>
      <c r="P18" s="103"/>
      <c r="Q18" s="103">
        <f ca="1">PT!R21</f>
        <v>15</v>
      </c>
      <c r="R18" s="103">
        <f ca="1">PT!S21</f>
        <v>19</v>
      </c>
      <c r="S18" s="103">
        <f t="shared" ca="1" si="14"/>
        <v>34</v>
      </c>
      <c r="T18" s="103"/>
      <c r="U18" s="103"/>
      <c r="V18" s="103">
        <f ca="1">FIS!R21</f>
        <v>20</v>
      </c>
      <c r="W18" s="103">
        <f ca="1">FIS!S21</f>
        <v>20</v>
      </c>
      <c r="X18" s="103">
        <f t="shared" ca="1" si="15"/>
        <v>40</v>
      </c>
      <c r="Y18" s="103"/>
      <c r="Z18" s="103"/>
      <c r="AA18" s="103">
        <f ca="1">TREI!R21</f>
        <v>20</v>
      </c>
      <c r="AB18" s="103">
        <f ca="1">TREI!S21</f>
        <v>20</v>
      </c>
      <c r="AC18" s="103">
        <f t="shared" ca="1" si="16"/>
        <v>40</v>
      </c>
      <c r="AD18" s="103"/>
      <c r="AE18" s="103"/>
      <c r="AF18" s="103">
        <f ca="1">EMP!R21</f>
        <v>20</v>
      </c>
      <c r="AG18" s="103">
        <f ca="1">EMP!S21</f>
        <v>20</v>
      </c>
      <c r="AH18" s="103">
        <f t="shared" ca="1" si="17"/>
        <v>40</v>
      </c>
      <c r="AI18" s="103"/>
      <c r="AJ18" s="103"/>
      <c r="AK18" s="103">
        <f ca="1">TLP!R21</f>
        <v>20</v>
      </c>
      <c r="AL18" s="103">
        <f ca="1">TLP!S21</f>
        <v>20</v>
      </c>
      <c r="AM18" s="103">
        <f t="shared" ca="1" si="18"/>
        <v>40</v>
      </c>
      <c r="AN18" s="103"/>
      <c r="AO18" s="103"/>
      <c r="AP18" s="103">
        <f ca="1">SEAC!R21</f>
        <v>20</v>
      </c>
      <c r="AQ18" s="103">
        <f ca="1">SEAC!S21</f>
        <v>20</v>
      </c>
      <c r="AR18" s="103">
        <f t="shared" ca="1" si="19"/>
        <v>40</v>
      </c>
      <c r="AS18" s="103"/>
      <c r="AT18" s="103"/>
      <c r="AU18" s="103">
        <f ca="1">ING.TEC!R21</f>
        <v>20</v>
      </c>
      <c r="AV18" s="103">
        <f ca="1">ING.TEC!S21</f>
        <v>20</v>
      </c>
      <c r="AW18" s="103">
        <f t="shared" ca="1" si="20"/>
        <v>40</v>
      </c>
      <c r="AX18" s="102">
        <f t="shared" ca="1" si="0"/>
        <v>8</v>
      </c>
      <c r="AY18" s="191" t="str">
        <f t="shared" ca="1" si="1"/>
        <v>NÃO TRANSITA</v>
      </c>
      <c r="AZ18" s="191"/>
      <c r="BA18" s="191"/>
      <c r="BB18" s="253">
        <v>8</v>
      </c>
      <c r="BC18" s="29" t="str">
        <f t="shared" ca="1" si="2"/>
        <v>M</v>
      </c>
      <c r="BD18" s="30">
        <f t="shared" ca="1" si="3"/>
        <v>0</v>
      </c>
      <c r="BE18" s="30">
        <f t="shared" ca="1" si="4"/>
        <v>0</v>
      </c>
      <c r="BF18" s="30">
        <f t="shared" ca="1" si="5"/>
        <v>0</v>
      </c>
      <c r="BG18" s="30">
        <f t="shared" ca="1" si="6"/>
        <v>0</v>
      </c>
      <c r="BH18" s="30">
        <f t="shared" ca="1" si="7"/>
        <v>0</v>
      </c>
      <c r="BI18" s="30">
        <f t="shared" ca="1" si="21"/>
        <v>0</v>
      </c>
      <c r="BJ18" s="30">
        <f t="shared" ca="1" si="8"/>
        <v>0</v>
      </c>
      <c r="BK18" s="30">
        <f t="shared" ca="1" si="9"/>
        <v>0</v>
      </c>
      <c r="BL18" s="30">
        <f t="shared" ca="1" si="10"/>
        <v>0</v>
      </c>
      <c r="BM18" s="31">
        <f t="shared" ca="1" si="11"/>
        <v>9</v>
      </c>
    </row>
    <row r="19" spans="1:65" ht="18" customHeight="1" thickBot="1">
      <c r="A19" s="32">
        <v>9</v>
      </c>
      <c r="B19" s="25">
        <f ca="1">LISTA!B16</f>
        <v>71629</v>
      </c>
      <c r="C19" s="26" t="str">
        <f ca="1">LISTA!C16</f>
        <v>CLOTILDE TIRCIA RAMOS NOVAS</v>
      </c>
      <c r="D19" s="27" t="str">
        <f ca="1">LISTA!D16</f>
        <v>F</v>
      </c>
      <c r="E19" s="103"/>
      <c r="F19" s="103"/>
      <c r="G19" s="103">
        <f ca="1">OGI!R22</f>
        <v>0</v>
      </c>
      <c r="H19" s="103">
        <f ca="1">OGI!S22</f>
        <v>0</v>
      </c>
      <c r="I19" s="103">
        <f t="shared" ca="1" si="12"/>
        <v>0</v>
      </c>
      <c r="J19" s="103"/>
      <c r="K19" s="103"/>
      <c r="L19" s="103">
        <f ca="1">MAT!R22</f>
        <v>20</v>
      </c>
      <c r="M19" s="103">
        <f ca="1">MAT!S22</f>
        <v>20</v>
      </c>
      <c r="N19" s="103">
        <f t="shared" ca="1" si="13"/>
        <v>40</v>
      </c>
      <c r="O19" s="103"/>
      <c r="P19" s="103"/>
      <c r="Q19" s="103">
        <f ca="1">PT!R22</f>
        <v>15</v>
      </c>
      <c r="R19" s="103">
        <f ca="1">PT!S22</f>
        <v>19</v>
      </c>
      <c r="S19" s="103">
        <f t="shared" ca="1" si="14"/>
        <v>34</v>
      </c>
      <c r="T19" s="103"/>
      <c r="U19" s="103"/>
      <c r="V19" s="103">
        <f ca="1">FIS!R22</f>
        <v>20</v>
      </c>
      <c r="W19" s="103">
        <f ca="1">FIS!S22</f>
        <v>20</v>
      </c>
      <c r="X19" s="103">
        <f t="shared" ca="1" si="15"/>
        <v>40</v>
      </c>
      <c r="Y19" s="103"/>
      <c r="Z19" s="103"/>
      <c r="AA19" s="103">
        <f ca="1">TREI!R22</f>
        <v>20</v>
      </c>
      <c r="AB19" s="103">
        <f ca="1">TREI!S22</f>
        <v>20</v>
      </c>
      <c r="AC19" s="103">
        <f t="shared" ca="1" si="16"/>
        <v>40</v>
      </c>
      <c r="AD19" s="103"/>
      <c r="AE19" s="103"/>
      <c r="AF19" s="103">
        <f ca="1">EMP!R22</f>
        <v>20</v>
      </c>
      <c r="AG19" s="103">
        <f ca="1">EMP!S22</f>
        <v>20</v>
      </c>
      <c r="AH19" s="103">
        <f t="shared" ca="1" si="17"/>
        <v>40</v>
      </c>
      <c r="AI19" s="103"/>
      <c r="AJ19" s="103"/>
      <c r="AK19" s="103">
        <f ca="1">TLP!R22</f>
        <v>20</v>
      </c>
      <c r="AL19" s="103">
        <f ca="1">TLP!S22</f>
        <v>20</v>
      </c>
      <c r="AM19" s="103">
        <f t="shared" ca="1" si="18"/>
        <v>40</v>
      </c>
      <c r="AN19" s="103"/>
      <c r="AO19" s="103"/>
      <c r="AP19" s="103">
        <f ca="1">SEAC!R22</f>
        <v>20</v>
      </c>
      <c r="AQ19" s="103">
        <f ca="1">SEAC!S22</f>
        <v>20</v>
      </c>
      <c r="AR19" s="103">
        <f t="shared" ca="1" si="19"/>
        <v>40</v>
      </c>
      <c r="AS19" s="103"/>
      <c r="AT19" s="103"/>
      <c r="AU19" s="103">
        <f ca="1">ING.TEC!R22</f>
        <v>20</v>
      </c>
      <c r="AV19" s="103">
        <f ca="1">ING.TEC!S22</f>
        <v>20</v>
      </c>
      <c r="AW19" s="103">
        <f t="shared" ca="1" si="20"/>
        <v>40</v>
      </c>
      <c r="AX19" s="102">
        <f t="shared" ca="1" si="0"/>
        <v>9</v>
      </c>
      <c r="AY19" s="191" t="str">
        <f t="shared" ca="1" si="1"/>
        <v>NÃO TRANSITA</v>
      </c>
      <c r="AZ19" s="191"/>
      <c r="BA19" s="191"/>
      <c r="BB19" s="253">
        <v>9</v>
      </c>
      <c r="BC19" s="29" t="str">
        <f t="shared" ca="1" si="2"/>
        <v>F</v>
      </c>
      <c r="BD19" s="30">
        <f t="shared" ca="1" si="3"/>
        <v>0</v>
      </c>
      <c r="BE19" s="30">
        <f t="shared" ca="1" si="4"/>
        <v>0</v>
      </c>
      <c r="BF19" s="30">
        <f t="shared" ca="1" si="5"/>
        <v>0</v>
      </c>
      <c r="BG19" s="30">
        <f t="shared" ca="1" si="6"/>
        <v>0</v>
      </c>
      <c r="BH19" s="30">
        <f t="shared" ca="1" si="7"/>
        <v>0</v>
      </c>
      <c r="BI19" s="30">
        <f t="shared" ca="1" si="21"/>
        <v>0</v>
      </c>
      <c r="BJ19" s="30">
        <f t="shared" ca="1" si="8"/>
        <v>0</v>
      </c>
      <c r="BK19" s="30">
        <f t="shared" ca="1" si="9"/>
        <v>0</v>
      </c>
      <c r="BL19" s="30">
        <f t="shared" ca="1" si="10"/>
        <v>0</v>
      </c>
      <c r="BM19" s="31">
        <f t="shared" ca="1" si="11"/>
        <v>9</v>
      </c>
    </row>
    <row r="20" spans="1:65" ht="18" customHeight="1" thickBot="1">
      <c r="A20" s="32">
        <v>10</v>
      </c>
      <c r="B20" s="25">
        <f ca="1">LISTA!B17</f>
        <v>68693</v>
      </c>
      <c r="C20" s="26" t="str">
        <f ca="1">LISTA!C17</f>
        <v>EDMILSON JÚNIOR JOSÉ CASSULE</v>
      </c>
      <c r="D20" s="27" t="str">
        <f ca="1">LISTA!D17</f>
        <v>M</v>
      </c>
      <c r="E20" s="103"/>
      <c r="F20" s="103"/>
      <c r="G20" s="103">
        <f ca="1">OGI!R23</f>
        <v>0</v>
      </c>
      <c r="H20" s="103">
        <f ca="1">OGI!S23</f>
        <v>0</v>
      </c>
      <c r="I20" s="103">
        <f t="shared" ca="1" si="12"/>
        <v>0</v>
      </c>
      <c r="J20" s="103"/>
      <c r="K20" s="103"/>
      <c r="L20" s="103">
        <f ca="1">MAT!R23</f>
        <v>20</v>
      </c>
      <c r="M20" s="103">
        <f ca="1">MAT!S23</f>
        <v>20</v>
      </c>
      <c r="N20" s="103">
        <f t="shared" ca="1" si="13"/>
        <v>40</v>
      </c>
      <c r="O20" s="103"/>
      <c r="P20" s="103"/>
      <c r="Q20" s="103">
        <f ca="1">PT!R23</f>
        <v>15</v>
      </c>
      <c r="R20" s="103">
        <f ca="1">PT!S23</f>
        <v>19</v>
      </c>
      <c r="S20" s="103">
        <f t="shared" ca="1" si="14"/>
        <v>34</v>
      </c>
      <c r="T20" s="103"/>
      <c r="U20" s="103"/>
      <c r="V20" s="103">
        <f ca="1">FIS!R23</f>
        <v>20</v>
      </c>
      <c r="W20" s="103">
        <f ca="1">FIS!S23</f>
        <v>20</v>
      </c>
      <c r="X20" s="103">
        <f t="shared" ca="1" si="15"/>
        <v>40</v>
      </c>
      <c r="Y20" s="103"/>
      <c r="Z20" s="103"/>
      <c r="AA20" s="103">
        <f ca="1">TREI!R23</f>
        <v>20</v>
      </c>
      <c r="AB20" s="103">
        <f ca="1">TREI!S23</f>
        <v>20</v>
      </c>
      <c r="AC20" s="103">
        <f t="shared" ca="1" si="16"/>
        <v>40</v>
      </c>
      <c r="AD20" s="103"/>
      <c r="AE20" s="103"/>
      <c r="AF20" s="103">
        <f ca="1">EMP!R23</f>
        <v>20</v>
      </c>
      <c r="AG20" s="103">
        <f ca="1">EMP!S23</f>
        <v>20</v>
      </c>
      <c r="AH20" s="103">
        <f t="shared" ca="1" si="17"/>
        <v>40</v>
      </c>
      <c r="AI20" s="103"/>
      <c r="AJ20" s="103"/>
      <c r="AK20" s="103">
        <f ca="1">TLP!R23</f>
        <v>20</v>
      </c>
      <c r="AL20" s="103">
        <f ca="1">TLP!S23</f>
        <v>20</v>
      </c>
      <c r="AM20" s="103">
        <f t="shared" ca="1" si="18"/>
        <v>40</v>
      </c>
      <c r="AN20" s="103"/>
      <c r="AO20" s="103"/>
      <c r="AP20" s="103">
        <f ca="1">SEAC!R23</f>
        <v>20</v>
      </c>
      <c r="AQ20" s="103">
        <f ca="1">SEAC!S23</f>
        <v>20</v>
      </c>
      <c r="AR20" s="103">
        <f t="shared" ca="1" si="19"/>
        <v>40</v>
      </c>
      <c r="AS20" s="103"/>
      <c r="AT20" s="103"/>
      <c r="AU20" s="103">
        <f ca="1">ING.TEC!R23</f>
        <v>20</v>
      </c>
      <c r="AV20" s="103">
        <f ca="1">ING.TEC!S23</f>
        <v>20</v>
      </c>
      <c r="AW20" s="103">
        <f t="shared" ca="1" si="20"/>
        <v>40</v>
      </c>
      <c r="AX20" s="102">
        <f t="shared" ca="1" si="0"/>
        <v>10</v>
      </c>
      <c r="AY20" s="191" t="str">
        <f t="shared" ca="1" si="1"/>
        <v>NÃO TRANSITA</v>
      </c>
      <c r="AZ20" s="191"/>
      <c r="BA20" s="191"/>
      <c r="BB20" s="253">
        <v>10</v>
      </c>
      <c r="BC20" s="29" t="str">
        <f t="shared" ca="1" si="2"/>
        <v>M</v>
      </c>
      <c r="BD20" s="30">
        <f t="shared" ca="1" si="3"/>
        <v>0</v>
      </c>
      <c r="BE20" s="30">
        <f t="shared" ca="1" si="4"/>
        <v>0</v>
      </c>
      <c r="BF20" s="30">
        <f t="shared" ca="1" si="5"/>
        <v>0</v>
      </c>
      <c r="BG20" s="30">
        <f t="shared" ca="1" si="6"/>
        <v>0</v>
      </c>
      <c r="BH20" s="30">
        <f t="shared" ca="1" si="7"/>
        <v>0</v>
      </c>
      <c r="BI20" s="30">
        <f t="shared" ca="1" si="21"/>
        <v>0</v>
      </c>
      <c r="BJ20" s="30">
        <f t="shared" ca="1" si="8"/>
        <v>0</v>
      </c>
      <c r="BK20" s="30">
        <f t="shared" ca="1" si="9"/>
        <v>0</v>
      </c>
      <c r="BL20" s="30">
        <f t="shared" ca="1" si="10"/>
        <v>0</v>
      </c>
      <c r="BM20" s="31">
        <f t="shared" ca="1" si="11"/>
        <v>9</v>
      </c>
    </row>
    <row r="21" spans="1:65" ht="18" customHeight="1" thickBot="1">
      <c r="A21" s="32">
        <v>11</v>
      </c>
      <c r="B21" s="25">
        <f ca="1">LISTA!B18</f>
        <v>71577</v>
      </c>
      <c r="C21" s="26" t="str">
        <f ca="1">LISTA!C18</f>
        <v>ELIZANDRO VALÉRIO WONGO DINIZ</v>
      </c>
      <c r="D21" s="27" t="str">
        <f ca="1">LISTA!D18</f>
        <v>M</v>
      </c>
      <c r="E21" s="103"/>
      <c r="F21" s="103"/>
      <c r="G21" s="103">
        <f ca="1">OGI!R24</f>
        <v>0</v>
      </c>
      <c r="H21" s="103">
        <f ca="1">OGI!S24</f>
        <v>0</v>
      </c>
      <c r="I21" s="103">
        <f t="shared" ca="1" si="12"/>
        <v>0</v>
      </c>
      <c r="J21" s="103"/>
      <c r="K21" s="103"/>
      <c r="L21" s="103">
        <f ca="1">MAT!R24</f>
        <v>20</v>
      </c>
      <c r="M21" s="103">
        <f ca="1">MAT!S24</f>
        <v>20</v>
      </c>
      <c r="N21" s="103">
        <f t="shared" ca="1" si="13"/>
        <v>40</v>
      </c>
      <c r="O21" s="103"/>
      <c r="P21" s="103"/>
      <c r="Q21" s="103">
        <f ca="1">PT!R24</f>
        <v>15</v>
      </c>
      <c r="R21" s="103">
        <f ca="1">PT!S24</f>
        <v>19</v>
      </c>
      <c r="S21" s="103">
        <f t="shared" ca="1" si="14"/>
        <v>34</v>
      </c>
      <c r="T21" s="103"/>
      <c r="U21" s="103"/>
      <c r="V21" s="103">
        <f ca="1">FIS!R24</f>
        <v>20</v>
      </c>
      <c r="W21" s="103">
        <f ca="1">FIS!S24</f>
        <v>20</v>
      </c>
      <c r="X21" s="103">
        <f t="shared" ca="1" si="15"/>
        <v>40</v>
      </c>
      <c r="Y21" s="103"/>
      <c r="Z21" s="103"/>
      <c r="AA21" s="103">
        <f ca="1">TREI!R24</f>
        <v>20</v>
      </c>
      <c r="AB21" s="103">
        <f ca="1">TREI!S24</f>
        <v>20</v>
      </c>
      <c r="AC21" s="103">
        <f t="shared" ca="1" si="16"/>
        <v>40</v>
      </c>
      <c r="AD21" s="103"/>
      <c r="AE21" s="103"/>
      <c r="AF21" s="103">
        <f ca="1">EMP!R24</f>
        <v>20</v>
      </c>
      <c r="AG21" s="103">
        <f ca="1">EMP!S24</f>
        <v>20</v>
      </c>
      <c r="AH21" s="103">
        <f t="shared" ca="1" si="17"/>
        <v>40</v>
      </c>
      <c r="AI21" s="103"/>
      <c r="AJ21" s="103"/>
      <c r="AK21" s="103">
        <f ca="1">TLP!R24</f>
        <v>20</v>
      </c>
      <c r="AL21" s="103">
        <f ca="1">TLP!S24</f>
        <v>20</v>
      </c>
      <c r="AM21" s="103">
        <f t="shared" ca="1" si="18"/>
        <v>40</v>
      </c>
      <c r="AN21" s="103"/>
      <c r="AO21" s="103"/>
      <c r="AP21" s="103">
        <f ca="1">SEAC!R24</f>
        <v>20</v>
      </c>
      <c r="AQ21" s="103">
        <f ca="1">SEAC!S24</f>
        <v>20</v>
      </c>
      <c r="AR21" s="103">
        <f t="shared" ca="1" si="19"/>
        <v>40</v>
      </c>
      <c r="AS21" s="103"/>
      <c r="AT21" s="103"/>
      <c r="AU21" s="103">
        <f ca="1">ING.TEC!R24</f>
        <v>20</v>
      </c>
      <c r="AV21" s="103">
        <f ca="1">ING.TEC!S24</f>
        <v>20</v>
      </c>
      <c r="AW21" s="103">
        <f t="shared" ca="1" si="20"/>
        <v>40</v>
      </c>
      <c r="AX21" s="102">
        <f t="shared" ca="1" si="0"/>
        <v>11</v>
      </c>
      <c r="AY21" s="191" t="str">
        <f t="shared" ca="1" si="1"/>
        <v>NÃO TRANSITA</v>
      </c>
      <c r="AZ21" s="191"/>
      <c r="BA21" s="191"/>
      <c r="BB21" s="253">
        <v>11</v>
      </c>
      <c r="BC21" s="29" t="str">
        <f t="shared" ca="1" si="2"/>
        <v>M</v>
      </c>
      <c r="BD21" s="30">
        <f t="shared" ca="1" si="3"/>
        <v>0</v>
      </c>
      <c r="BE21" s="30">
        <f t="shared" ca="1" si="4"/>
        <v>0</v>
      </c>
      <c r="BF21" s="30">
        <f t="shared" ca="1" si="5"/>
        <v>0</v>
      </c>
      <c r="BG21" s="30">
        <f t="shared" ca="1" si="6"/>
        <v>0</v>
      </c>
      <c r="BH21" s="30">
        <f t="shared" ca="1" si="7"/>
        <v>0</v>
      </c>
      <c r="BI21" s="30">
        <f t="shared" ca="1" si="21"/>
        <v>0</v>
      </c>
      <c r="BJ21" s="30">
        <f t="shared" ca="1" si="8"/>
        <v>0</v>
      </c>
      <c r="BK21" s="30">
        <f t="shared" ca="1" si="9"/>
        <v>0</v>
      </c>
      <c r="BL21" s="30">
        <f t="shared" ca="1" si="10"/>
        <v>0</v>
      </c>
      <c r="BM21" s="31">
        <f t="shared" ca="1" si="11"/>
        <v>9</v>
      </c>
    </row>
    <row r="22" spans="1:65" ht="18" customHeight="1" thickBot="1">
      <c r="A22" s="32">
        <v>12</v>
      </c>
      <c r="B22" s="25">
        <f ca="1">LISTA!B19</f>
        <v>71641</v>
      </c>
      <c r="C22" s="26" t="str">
        <f ca="1">LISTA!C19</f>
        <v>FEBE CAHALA CHINDECASSE</v>
      </c>
      <c r="D22" s="27" t="str">
        <f ca="1">LISTA!D19</f>
        <v>M</v>
      </c>
      <c r="E22" s="103"/>
      <c r="F22" s="103"/>
      <c r="G22" s="103">
        <f ca="1">OGI!R25</f>
        <v>0</v>
      </c>
      <c r="H22" s="103">
        <f ca="1">OGI!S25</f>
        <v>0</v>
      </c>
      <c r="I22" s="103">
        <f t="shared" ca="1" si="12"/>
        <v>0</v>
      </c>
      <c r="J22" s="103"/>
      <c r="K22" s="103"/>
      <c r="L22" s="103">
        <f ca="1">MAT!R25</f>
        <v>20</v>
      </c>
      <c r="M22" s="103">
        <f ca="1">MAT!S25</f>
        <v>20</v>
      </c>
      <c r="N22" s="103">
        <f t="shared" ca="1" si="13"/>
        <v>40</v>
      </c>
      <c r="O22" s="103"/>
      <c r="P22" s="103"/>
      <c r="Q22" s="103">
        <f ca="1">PT!R25</f>
        <v>15</v>
      </c>
      <c r="R22" s="103">
        <f ca="1">PT!S25</f>
        <v>19</v>
      </c>
      <c r="S22" s="103">
        <f t="shared" ca="1" si="14"/>
        <v>34</v>
      </c>
      <c r="T22" s="103"/>
      <c r="U22" s="103"/>
      <c r="V22" s="103">
        <f ca="1">FIS!R25</f>
        <v>20</v>
      </c>
      <c r="W22" s="103">
        <f ca="1">FIS!S25</f>
        <v>20</v>
      </c>
      <c r="X22" s="103">
        <f t="shared" ca="1" si="15"/>
        <v>40</v>
      </c>
      <c r="Y22" s="103"/>
      <c r="Z22" s="103"/>
      <c r="AA22" s="103">
        <f ca="1">TREI!R25</f>
        <v>20</v>
      </c>
      <c r="AB22" s="103">
        <f ca="1">TREI!S25</f>
        <v>20</v>
      </c>
      <c r="AC22" s="103">
        <f t="shared" ca="1" si="16"/>
        <v>40</v>
      </c>
      <c r="AD22" s="103"/>
      <c r="AE22" s="103"/>
      <c r="AF22" s="103">
        <f ca="1">EMP!R25</f>
        <v>20</v>
      </c>
      <c r="AG22" s="103">
        <f ca="1">EMP!S25</f>
        <v>20</v>
      </c>
      <c r="AH22" s="103">
        <f t="shared" ca="1" si="17"/>
        <v>40</v>
      </c>
      <c r="AI22" s="103"/>
      <c r="AJ22" s="103"/>
      <c r="AK22" s="103">
        <f ca="1">TLP!R25</f>
        <v>20</v>
      </c>
      <c r="AL22" s="103">
        <f ca="1">TLP!S25</f>
        <v>20</v>
      </c>
      <c r="AM22" s="103">
        <f t="shared" ca="1" si="18"/>
        <v>40</v>
      </c>
      <c r="AN22" s="103"/>
      <c r="AO22" s="103"/>
      <c r="AP22" s="103">
        <f ca="1">SEAC!R25</f>
        <v>20</v>
      </c>
      <c r="AQ22" s="103">
        <f ca="1">SEAC!S25</f>
        <v>20</v>
      </c>
      <c r="AR22" s="103">
        <f t="shared" ca="1" si="19"/>
        <v>40</v>
      </c>
      <c r="AS22" s="103"/>
      <c r="AT22" s="103"/>
      <c r="AU22" s="103">
        <f ca="1">ING.TEC!R25</f>
        <v>20</v>
      </c>
      <c r="AV22" s="103">
        <f ca="1">ING.TEC!S25</f>
        <v>20</v>
      </c>
      <c r="AW22" s="103">
        <f t="shared" ca="1" si="20"/>
        <v>40</v>
      </c>
      <c r="AX22" s="102">
        <f t="shared" ca="1" si="0"/>
        <v>12</v>
      </c>
      <c r="AY22" s="191" t="str">
        <f t="shared" ca="1" si="1"/>
        <v>NÃO TRANSITA</v>
      </c>
      <c r="AZ22" s="191"/>
      <c r="BA22" s="191"/>
      <c r="BB22" s="253">
        <v>12</v>
      </c>
      <c r="BC22" s="29" t="str">
        <f t="shared" ca="1" si="2"/>
        <v>M</v>
      </c>
      <c r="BD22" s="30">
        <f t="shared" ca="1" si="3"/>
        <v>0</v>
      </c>
      <c r="BE22" s="30">
        <f t="shared" ca="1" si="4"/>
        <v>0</v>
      </c>
      <c r="BF22" s="30">
        <f t="shared" ca="1" si="5"/>
        <v>0</v>
      </c>
      <c r="BG22" s="30">
        <f t="shared" ca="1" si="6"/>
        <v>0</v>
      </c>
      <c r="BH22" s="30">
        <f t="shared" ca="1" si="7"/>
        <v>0</v>
      </c>
      <c r="BI22" s="30">
        <f t="shared" ca="1" si="21"/>
        <v>0</v>
      </c>
      <c r="BJ22" s="30">
        <f t="shared" ca="1" si="8"/>
        <v>0</v>
      </c>
      <c r="BK22" s="30">
        <f t="shared" ca="1" si="9"/>
        <v>40</v>
      </c>
      <c r="BL22" s="30">
        <f t="shared" ca="1" si="10"/>
        <v>0</v>
      </c>
      <c r="BM22" s="31">
        <f t="shared" ca="1" si="11"/>
        <v>8</v>
      </c>
    </row>
    <row r="23" spans="1:65" ht="18" customHeight="1" thickBot="1">
      <c r="A23" s="32">
        <v>13</v>
      </c>
      <c r="B23" s="25">
        <f ca="1">LISTA!B20</f>
        <v>71643</v>
      </c>
      <c r="C23" s="26" t="str">
        <f ca="1">LISTA!C20</f>
        <v>FRANCISCO LUNGA MANUEL PEMESSA</v>
      </c>
      <c r="D23" s="27" t="str">
        <f ca="1">LISTA!D20</f>
        <v>M</v>
      </c>
      <c r="E23" s="103"/>
      <c r="F23" s="103"/>
      <c r="G23" s="103">
        <f ca="1">OGI!R26</f>
        <v>0</v>
      </c>
      <c r="H23" s="103">
        <f ca="1">OGI!S26</f>
        <v>0</v>
      </c>
      <c r="I23" s="103">
        <f t="shared" ca="1" si="12"/>
        <v>0</v>
      </c>
      <c r="J23" s="103"/>
      <c r="K23" s="103"/>
      <c r="L23" s="103">
        <f ca="1">MAT!R26</f>
        <v>20</v>
      </c>
      <c r="M23" s="103">
        <f ca="1">MAT!S26</f>
        <v>20</v>
      </c>
      <c r="N23" s="103">
        <f t="shared" ca="1" si="13"/>
        <v>40</v>
      </c>
      <c r="O23" s="103"/>
      <c r="P23" s="103"/>
      <c r="Q23" s="103">
        <f ca="1">PT!R26</f>
        <v>15</v>
      </c>
      <c r="R23" s="103">
        <f ca="1">PT!S26</f>
        <v>19</v>
      </c>
      <c r="S23" s="103">
        <f t="shared" ca="1" si="14"/>
        <v>34</v>
      </c>
      <c r="T23" s="103"/>
      <c r="U23" s="103"/>
      <c r="V23" s="103">
        <f ca="1">FIS!R26</f>
        <v>20</v>
      </c>
      <c r="W23" s="103">
        <f ca="1">FIS!S26</f>
        <v>20</v>
      </c>
      <c r="X23" s="103">
        <f t="shared" ca="1" si="15"/>
        <v>40</v>
      </c>
      <c r="Y23" s="103"/>
      <c r="Z23" s="103"/>
      <c r="AA23" s="103">
        <f ca="1">TREI!R26</f>
        <v>20</v>
      </c>
      <c r="AB23" s="103">
        <f ca="1">TREI!S26</f>
        <v>20</v>
      </c>
      <c r="AC23" s="103">
        <f t="shared" ca="1" si="16"/>
        <v>40</v>
      </c>
      <c r="AD23" s="103"/>
      <c r="AE23" s="103"/>
      <c r="AF23" s="103">
        <f ca="1">EMP!R26</f>
        <v>20</v>
      </c>
      <c r="AG23" s="103">
        <f ca="1">EMP!S26</f>
        <v>20</v>
      </c>
      <c r="AH23" s="103">
        <f t="shared" ca="1" si="17"/>
        <v>40</v>
      </c>
      <c r="AI23" s="103"/>
      <c r="AJ23" s="103"/>
      <c r="AK23" s="103">
        <f ca="1">TLP!R26</f>
        <v>20</v>
      </c>
      <c r="AL23" s="103">
        <f ca="1">TLP!S26</f>
        <v>20</v>
      </c>
      <c r="AM23" s="103">
        <f t="shared" ca="1" si="18"/>
        <v>40</v>
      </c>
      <c r="AN23" s="103"/>
      <c r="AO23" s="103"/>
      <c r="AP23" s="103">
        <f ca="1">SEAC!R26</f>
        <v>20</v>
      </c>
      <c r="AQ23" s="103">
        <f ca="1">SEAC!S26</f>
        <v>20</v>
      </c>
      <c r="AR23" s="103">
        <f t="shared" ca="1" si="19"/>
        <v>40</v>
      </c>
      <c r="AS23" s="103"/>
      <c r="AT23" s="103"/>
      <c r="AU23" s="103">
        <f ca="1">ING.TEC!R26</f>
        <v>20</v>
      </c>
      <c r="AV23" s="103">
        <f ca="1">ING.TEC!S26</f>
        <v>20</v>
      </c>
      <c r="AW23" s="103">
        <f t="shared" ca="1" si="20"/>
        <v>40</v>
      </c>
      <c r="AX23" s="102">
        <f t="shared" ca="1" si="0"/>
        <v>13</v>
      </c>
      <c r="AY23" s="191" t="str">
        <f t="shared" ca="1" si="1"/>
        <v>NÃO TRANSITA</v>
      </c>
      <c r="AZ23" s="191"/>
      <c r="BA23" s="191"/>
      <c r="BB23" s="253">
        <v>13</v>
      </c>
      <c r="BC23" s="29" t="str">
        <f t="shared" ca="1" si="2"/>
        <v>M</v>
      </c>
      <c r="BD23" s="30">
        <f t="shared" ca="1" si="3"/>
        <v>0</v>
      </c>
      <c r="BE23" s="30">
        <f t="shared" ca="1" si="4"/>
        <v>0</v>
      </c>
      <c r="BF23" s="30">
        <f t="shared" ca="1" si="5"/>
        <v>0</v>
      </c>
      <c r="BG23" s="30">
        <f t="shared" ca="1" si="6"/>
        <v>0</v>
      </c>
      <c r="BH23" s="30">
        <f t="shared" ca="1" si="7"/>
        <v>0</v>
      </c>
      <c r="BI23" s="30">
        <f t="shared" ca="1" si="21"/>
        <v>0</v>
      </c>
      <c r="BJ23" s="30">
        <f t="shared" ca="1" si="8"/>
        <v>0</v>
      </c>
      <c r="BK23" s="30">
        <f t="shared" ca="1" si="9"/>
        <v>0</v>
      </c>
      <c r="BL23" s="30">
        <f t="shared" ca="1" si="10"/>
        <v>0</v>
      </c>
      <c r="BM23" s="31">
        <f t="shared" ca="1" si="11"/>
        <v>9</v>
      </c>
    </row>
    <row r="24" spans="1:65" ht="18" customHeight="1" thickBot="1">
      <c r="A24" s="32">
        <v>14</v>
      </c>
      <c r="B24" s="25">
        <f ca="1">LISTA!B21</f>
        <v>68795</v>
      </c>
      <c r="C24" s="26" t="str">
        <f ca="1">LISTA!C21</f>
        <v xml:space="preserve">FRÂNEO JOSÉ JOÃO </v>
      </c>
      <c r="D24" s="27" t="str">
        <f ca="1">LISTA!D21</f>
        <v>M</v>
      </c>
      <c r="E24" s="103"/>
      <c r="F24" s="103"/>
      <c r="G24" s="103">
        <f ca="1">OGI!R27</f>
        <v>0</v>
      </c>
      <c r="H24" s="103">
        <f ca="1">OGI!S27</f>
        <v>0</v>
      </c>
      <c r="I24" s="103">
        <f t="shared" ca="1" si="12"/>
        <v>0</v>
      </c>
      <c r="J24" s="103"/>
      <c r="K24" s="103"/>
      <c r="L24" s="103">
        <f ca="1">MAT!R27</f>
        <v>20</v>
      </c>
      <c r="M24" s="103">
        <f ca="1">MAT!S27</f>
        <v>20</v>
      </c>
      <c r="N24" s="103">
        <f t="shared" ca="1" si="13"/>
        <v>40</v>
      </c>
      <c r="O24" s="103"/>
      <c r="P24" s="103"/>
      <c r="Q24" s="103">
        <f ca="1">PT!R27</f>
        <v>15</v>
      </c>
      <c r="R24" s="103">
        <f ca="1">PT!S27</f>
        <v>19</v>
      </c>
      <c r="S24" s="103">
        <f t="shared" ca="1" si="14"/>
        <v>34</v>
      </c>
      <c r="T24" s="103"/>
      <c r="U24" s="103"/>
      <c r="V24" s="103">
        <f ca="1">FIS!R27</f>
        <v>20</v>
      </c>
      <c r="W24" s="103">
        <f ca="1">FIS!S27</f>
        <v>20</v>
      </c>
      <c r="X24" s="103">
        <f t="shared" ca="1" si="15"/>
        <v>40</v>
      </c>
      <c r="Y24" s="103"/>
      <c r="Z24" s="103"/>
      <c r="AA24" s="103">
        <f ca="1">TREI!R27</f>
        <v>20</v>
      </c>
      <c r="AB24" s="103">
        <f ca="1">TREI!S27</f>
        <v>20</v>
      </c>
      <c r="AC24" s="103">
        <f t="shared" ca="1" si="16"/>
        <v>40</v>
      </c>
      <c r="AD24" s="103"/>
      <c r="AE24" s="103"/>
      <c r="AF24" s="103">
        <f ca="1">EMP!R27</f>
        <v>20</v>
      </c>
      <c r="AG24" s="103">
        <f ca="1">EMP!S27</f>
        <v>20</v>
      </c>
      <c r="AH24" s="103">
        <f t="shared" ca="1" si="17"/>
        <v>40</v>
      </c>
      <c r="AI24" s="103"/>
      <c r="AJ24" s="103"/>
      <c r="AK24" s="103">
        <f ca="1">TLP!R27</f>
        <v>20</v>
      </c>
      <c r="AL24" s="103">
        <f ca="1">TLP!S27</f>
        <v>20</v>
      </c>
      <c r="AM24" s="103">
        <f t="shared" ca="1" si="18"/>
        <v>40</v>
      </c>
      <c r="AN24" s="103"/>
      <c r="AO24" s="103"/>
      <c r="AP24" s="103">
        <f ca="1">SEAC!R27</f>
        <v>20</v>
      </c>
      <c r="AQ24" s="103">
        <f ca="1">SEAC!S27</f>
        <v>20</v>
      </c>
      <c r="AR24" s="103">
        <f t="shared" ca="1" si="19"/>
        <v>40</v>
      </c>
      <c r="AS24" s="103"/>
      <c r="AT24" s="103"/>
      <c r="AU24" s="103">
        <f ca="1">ING.TEC!R27</f>
        <v>20</v>
      </c>
      <c r="AV24" s="103">
        <f ca="1">ING.TEC!S27</f>
        <v>20</v>
      </c>
      <c r="AW24" s="103">
        <f t="shared" ca="1" si="20"/>
        <v>40</v>
      </c>
      <c r="AX24" s="102">
        <f t="shared" ca="1" si="0"/>
        <v>14</v>
      </c>
      <c r="AY24" s="191" t="str">
        <f t="shared" ca="1" si="1"/>
        <v>NÃO TRANSITA</v>
      </c>
      <c r="AZ24" s="191"/>
      <c r="BA24" s="191"/>
      <c r="BB24" s="253">
        <v>14</v>
      </c>
      <c r="BC24" s="29" t="str">
        <f t="shared" ca="1" si="2"/>
        <v>M</v>
      </c>
      <c r="BD24" s="30">
        <f t="shared" ca="1" si="3"/>
        <v>0</v>
      </c>
      <c r="BE24" s="30">
        <f t="shared" ca="1" si="4"/>
        <v>0</v>
      </c>
      <c r="BF24" s="30">
        <f t="shared" ca="1" si="5"/>
        <v>0</v>
      </c>
      <c r="BG24" s="30">
        <f t="shared" ca="1" si="6"/>
        <v>0</v>
      </c>
      <c r="BH24" s="30">
        <f t="shared" ca="1" si="7"/>
        <v>0</v>
      </c>
      <c r="BI24" s="30">
        <f t="shared" ca="1" si="21"/>
        <v>0</v>
      </c>
      <c r="BJ24" s="30">
        <f t="shared" ca="1" si="8"/>
        <v>0</v>
      </c>
      <c r="BK24" s="30">
        <f t="shared" ca="1" si="9"/>
        <v>0</v>
      </c>
      <c r="BL24" s="30">
        <f t="shared" ca="1" si="10"/>
        <v>0</v>
      </c>
      <c r="BM24" s="31">
        <f t="shared" ca="1" si="11"/>
        <v>9</v>
      </c>
    </row>
    <row r="25" spans="1:65" ht="18" customHeight="1" thickBot="1">
      <c r="A25" s="32">
        <v>15</v>
      </c>
      <c r="B25" s="25">
        <f ca="1">LISTA!B22</f>
        <v>71582</v>
      </c>
      <c r="C25" s="26" t="str">
        <f ca="1">LISTA!C22</f>
        <v>GERZY MANUEL MAINO DA COSTA</v>
      </c>
      <c r="D25" s="27" t="str">
        <f ca="1">LISTA!D22</f>
        <v>M</v>
      </c>
      <c r="E25" s="103"/>
      <c r="F25" s="103"/>
      <c r="G25" s="103">
        <f ca="1">OGI!R28</f>
        <v>0</v>
      </c>
      <c r="H25" s="103">
        <f ca="1">OGI!S28</f>
        <v>0</v>
      </c>
      <c r="I25" s="103">
        <f t="shared" ca="1" si="12"/>
        <v>0</v>
      </c>
      <c r="J25" s="103"/>
      <c r="K25" s="103"/>
      <c r="L25" s="103">
        <f ca="1">MAT!R28</f>
        <v>20</v>
      </c>
      <c r="M25" s="103">
        <f ca="1">MAT!S28</f>
        <v>20</v>
      </c>
      <c r="N25" s="103">
        <f t="shared" ca="1" si="13"/>
        <v>40</v>
      </c>
      <c r="O25" s="103"/>
      <c r="P25" s="103"/>
      <c r="Q25" s="103">
        <f ca="1">PT!R28</f>
        <v>15</v>
      </c>
      <c r="R25" s="103">
        <f ca="1">PT!S28</f>
        <v>19</v>
      </c>
      <c r="S25" s="103">
        <f t="shared" ca="1" si="14"/>
        <v>34</v>
      </c>
      <c r="T25" s="103"/>
      <c r="U25" s="103"/>
      <c r="V25" s="103">
        <f ca="1">FIS!R28</f>
        <v>20</v>
      </c>
      <c r="W25" s="103">
        <f ca="1">FIS!S28</f>
        <v>20</v>
      </c>
      <c r="X25" s="103">
        <f t="shared" ca="1" si="15"/>
        <v>40</v>
      </c>
      <c r="Y25" s="103"/>
      <c r="Z25" s="103"/>
      <c r="AA25" s="103">
        <f ca="1">TREI!R28</f>
        <v>20</v>
      </c>
      <c r="AB25" s="103">
        <f ca="1">TREI!S28</f>
        <v>20</v>
      </c>
      <c r="AC25" s="103">
        <f t="shared" ca="1" si="16"/>
        <v>40</v>
      </c>
      <c r="AD25" s="103"/>
      <c r="AE25" s="103"/>
      <c r="AF25" s="103">
        <f ca="1">EMP!R28</f>
        <v>20</v>
      </c>
      <c r="AG25" s="103">
        <f ca="1">EMP!S28</f>
        <v>20</v>
      </c>
      <c r="AH25" s="103">
        <f t="shared" ca="1" si="17"/>
        <v>40</v>
      </c>
      <c r="AI25" s="103"/>
      <c r="AJ25" s="103"/>
      <c r="AK25" s="103">
        <f ca="1">TLP!R28</f>
        <v>20</v>
      </c>
      <c r="AL25" s="103">
        <f ca="1">TLP!S28</f>
        <v>20</v>
      </c>
      <c r="AM25" s="103">
        <f t="shared" ca="1" si="18"/>
        <v>40</v>
      </c>
      <c r="AN25" s="103"/>
      <c r="AO25" s="103"/>
      <c r="AP25" s="103">
        <f ca="1">SEAC!R28</f>
        <v>20</v>
      </c>
      <c r="AQ25" s="103">
        <f ca="1">SEAC!S28</f>
        <v>20</v>
      </c>
      <c r="AR25" s="103">
        <f t="shared" ca="1" si="19"/>
        <v>40</v>
      </c>
      <c r="AS25" s="103"/>
      <c r="AT25" s="103"/>
      <c r="AU25" s="103">
        <f ca="1">ING.TEC!R28</f>
        <v>20</v>
      </c>
      <c r="AV25" s="103">
        <f ca="1">ING.TEC!S28</f>
        <v>20</v>
      </c>
      <c r="AW25" s="103">
        <f t="shared" ca="1" si="20"/>
        <v>40</v>
      </c>
      <c r="AX25" s="102">
        <f t="shared" ca="1" si="0"/>
        <v>15</v>
      </c>
      <c r="AY25" s="191" t="str">
        <f t="shared" ca="1" si="1"/>
        <v>NÃO TRANSITA</v>
      </c>
      <c r="AZ25" s="191"/>
      <c r="BA25" s="191"/>
      <c r="BB25" s="253">
        <v>15</v>
      </c>
      <c r="BC25" s="29" t="str">
        <f t="shared" ca="1" si="2"/>
        <v>M</v>
      </c>
      <c r="BD25" s="30">
        <f t="shared" ca="1" si="3"/>
        <v>0</v>
      </c>
      <c r="BE25" s="30">
        <f t="shared" ca="1" si="4"/>
        <v>0</v>
      </c>
      <c r="BF25" s="30">
        <f t="shared" ca="1" si="5"/>
        <v>0</v>
      </c>
      <c r="BG25" s="30">
        <f t="shared" ca="1" si="6"/>
        <v>0</v>
      </c>
      <c r="BH25" s="30">
        <f t="shared" ca="1" si="7"/>
        <v>0</v>
      </c>
      <c r="BI25" s="30">
        <f t="shared" ca="1" si="21"/>
        <v>0</v>
      </c>
      <c r="BJ25" s="30">
        <f t="shared" ca="1" si="8"/>
        <v>0</v>
      </c>
      <c r="BK25" s="30">
        <f t="shared" ca="1" si="9"/>
        <v>0</v>
      </c>
      <c r="BL25" s="30">
        <f t="shared" ca="1" si="10"/>
        <v>0</v>
      </c>
      <c r="BM25" s="31">
        <f t="shared" ca="1" si="11"/>
        <v>9</v>
      </c>
    </row>
    <row r="26" spans="1:65" ht="18" customHeight="1" thickBot="1">
      <c r="A26" s="32">
        <v>16</v>
      </c>
      <c r="B26" s="25">
        <f ca="1">LISTA!B23</f>
        <v>71591</v>
      </c>
      <c r="C26" s="26" t="str">
        <f ca="1">LISTA!C23</f>
        <v>HELAINE MARIA CELESTINO FERNANDO</v>
      </c>
      <c r="D26" s="27" t="str">
        <f ca="1">LISTA!D23</f>
        <v>F</v>
      </c>
      <c r="E26" s="103"/>
      <c r="F26" s="103"/>
      <c r="G26" s="103">
        <f ca="1">OGI!R29</f>
        <v>0</v>
      </c>
      <c r="H26" s="103">
        <f ca="1">OGI!S29</f>
        <v>0</v>
      </c>
      <c r="I26" s="103">
        <f t="shared" ca="1" si="12"/>
        <v>0</v>
      </c>
      <c r="J26" s="103"/>
      <c r="K26" s="103"/>
      <c r="L26" s="103">
        <f ca="1">MAT!R29</f>
        <v>20</v>
      </c>
      <c r="M26" s="103">
        <f ca="1">MAT!S29</f>
        <v>20</v>
      </c>
      <c r="N26" s="103">
        <f t="shared" ca="1" si="13"/>
        <v>40</v>
      </c>
      <c r="O26" s="103"/>
      <c r="P26" s="103"/>
      <c r="Q26" s="103">
        <f ca="1">PT!R29</f>
        <v>15</v>
      </c>
      <c r="R26" s="103">
        <f ca="1">PT!S29</f>
        <v>19</v>
      </c>
      <c r="S26" s="103">
        <f t="shared" ca="1" si="14"/>
        <v>34</v>
      </c>
      <c r="T26" s="103"/>
      <c r="U26" s="103"/>
      <c r="V26" s="103">
        <f ca="1">FIS!R29</f>
        <v>20</v>
      </c>
      <c r="W26" s="103">
        <f ca="1">FIS!S29</f>
        <v>20</v>
      </c>
      <c r="X26" s="103">
        <f t="shared" ca="1" si="15"/>
        <v>40</v>
      </c>
      <c r="Y26" s="103"/>
      <c r="Z26" s="103"/>
      <c r="AA26" s="103">
        <f ca="1">TREI!R29</f>
        <v>20</v>
      </c>
      <c r="AB26" s="103">
        <f ca="1">TREI!S29</f>
        <v>20</v>
      </c>
      <c r="AC26" s="103">
        <f t="shared" ca="1" si="16"/>
        <v>40</v>
      </c>
      <c r="AD26" s="103"/>
      <c r="AE26" s="103"/>
      <c r="AF26" s="103">
        <f ca="1">EMP!R29</f>
        <v>20</v>
      </c>
      <c r="AG26" s="103">
        <f ca="1">EMP!S29</f>
        <v>20</v>
      </c>
      <c r="AH26" s="103">
        <f t="shared" ca="1" si="17"/>
        <v>40</v>
      </c>
      <c r="AI26" s="103"/>
      <c r="AJ26" s="103"/>
      <c r="AK26" s="103">
        <f ca="1">TLP!R29</f>
        <v>20</v>
      </c>
      <c r="AL26" s="103">
        <f ca="1">TLP!S29</f>
        <v>20</v>
      </c>
      <c r="AM26" s="103">
        <f t="shared" ca="1" si="18"/>
        <v>40</v>
      </c>
      <c r="AN26" s="103"/>
      <c r="AO26" s="103"/>
      <c r="AP26" s="103">
        <f ca="1">SEAC!R29</f>
        <v>20</v>
      </c>
      <c r="AQ26" s="103">
        <f ca="1">SEAC!S29</f>
        <v>20</v>
      </c>
      <c r="AR26" s="103">
        <f t="shared" ca="1" si="19"/>
        <v>40</v>
      </c>
      <c r="AS26" s="103"/>
      <c r="AT26" s="103"/>
      <c r="AU26" s="103">
        <f ca="1">ING.TEC!R29</f>
        <v>20</v>
      </c>
      <c r="AV26" s="103">
        <f ca="1">ING.TEC!S29</f>
        <v>20</v>
      </c>
      <c r="AW26" s="103">
        <f t="shared" ca="1" si="20"/>
        <v>40</v>
      </c>
      <c r="AX26" s="102">
        <f t="shared" ca="1" si="0"/>
        <v>16</v>
      </c>
      <c r="AY26" s="191" t="str">
        <f t="shared" ca="1" si="1"/>
        <v>NÃO TRANSITA</v>
      </c>
      <c r="AZ26" s="191"/>
      <c r="BA26" s="191"/>
      <c r="BB26" s="253">
        <v>16</v>
      </c>
      <c r="BC26" s="29" t="str">
        <f t="shared" ca="1" si="2"/>
        <v>F</v>
      </c>
      <c r="BD26" s="30">
        <f t="shared" ca="1" si="3"/>
        <v>0</v>
      </c>
      <c r="BE26" s="30">
        <f t="shared" ca="1" si="4"/>
        <v>0</v>
      </c>
      <c r="BF26" s="30">
        <f t="shared" ca="1" si="5"/>
        <v>0</v>
      </c>
      <c r="BG26" s="30">
        <f t="shared" ca="1" si="6"/>
        <v>0</v>
      </c>
      <c r="BH26" s="30">
        <f t="shared" ca="1" si="7"/>
        <v>0</v>
      </c>
      <c r="BI26" s="30">
        <f t="shared" ca="1" si="21"/>
        <v>0</v>
      </c>
      <c r="BJ26" s="30">
        <f t="shared" ca="1" si="8"/>
        <v>0</v>
      </c>
      <c r="BK26" s="30">
        <f t="shared" ca="1" si="9"/>
        <v>0</v>
      </c>
      <c r="BL26" s="30">
        <f t="shared" ca="1" si="10"/>
        <v>0</v>
      </c>
      <c r="BM26" s="31">
        <f t="shared" ca="1" si="11"/>
        <v>9</v>
      </c>
    </row>
    <row r="27" spans="1:65" ht="18" customHeight="1" thickBot="1">
      <c r="A27" s="32">
        <v>17</v>
      </c>
      <c r="B27" s="25">
        <f ca="1">LISTA!B24</f>
        <v>71585</v>
      </c>
      <c r="C27" s="26" t="str">
        <f ca="1">LISTA!C24</f>
        <v>INÊS JONAS SACHUNGUE</v>
      </c>
      <c r="D27" s="27" t="str">
        <f ca="1">LISTA!D24</f>
        <v>F</v>
      </c>
      <c r="E27" s="103"/>
      <c r="F27" s="103"/>
      <c r="G27" s="103">
        <f ca="1">OGI!R30</f>
        <v>0</v>
      </c>
      <c r="H27" s="103">
        <f ca="1">OGI!S30</f>
        <v>0</v>
      </c>
      <c r="I27" s="103">
        <f t="shared" ca="1" si="12"/>
        <v>0</v>
      </c>
      <c r="J27" s="103"/>
      <c r="K27" s="103"/>
      <c r="L27" s="103">
        <f ca="1">MAT!R30</f>
        <v>20</v>
      </c>
      <c r="M27" s="103">
        <f ca="1">MAT!S30</f>
        <v>20</v>
      </c>
      <c r="N27" s="103">
        <f t="shared" ca="1" si="13"/>
        <v>40</v>
      </c>
      <c r="O27" s="103"/>
      <c r="P27" s="103"/>
      <c r="Q27" s="103">
        <f ca="1">PT!R30</f>
        <v>15</v>
      </c>
      <c r="R27" s="103">
        <f ca="1">PT!S30</f>
        <v>19</v>
      </c>
      <c r="S27" s="103">
        <f t="shared" ca="1" si="14"/>
        <v>34</v>
      </c>
      <c r="T27" s="103"/>
      <c r="U27" s="103"/>
      <c r="V27" s="103">
        <f ca="1">FIS!R30</f>
        <v>20</v>
      </c>
      <c r="W27" s="103">
        <f ca="1">FIS!S30</f>
        <v>20</v>
      </c>
      <c r="X27" s="103">
        <f t="shared" ca="1" si="15"/>
        <v>40</v>
      </c>
      <c r="Y27" s="103"/>
      <c r="Z27" s="103"/>
      <c r="AA27" s="103">
        <f ca="1">TREI!R30</f>
        <v>20</v>
      </c>
      <c r="AB27" s="103">
        <f ca="1">TREI!S30</f>
        <v>20</v>
      </c>
      <c r="AC27" s="103">
        <f t="shared" ca="1" si="16"/>
        <v>40</v>
      </c>
      <c r="AD27" s="103"/>
      <c r="AE27" s="103"/>
      <c r="AF27" s="103">
        <f ca="1">EMP!R30</f>
        <v>20</v>
      </c>
      <c r="AG27" s="103">
        <f ca="1">EMP!S30</f>
        <v>20</v>
      </c>
      <c r="AH27" s="103">
        <f t="shared" ca="1" si="17"/>
        <v>40</v>
      </c>
      <c r="AI27" s="103"/>
      <c r="AJ27" s="103"/>
      <c r="AK27" s="103">
        <f ca="1">TLP!R30</f>
        <v>20</v>
      </c>
      <c r="AL27" s="103">
        <f ca="1">TLP!S30</f>
        <v>20</v>
      </c>
      <c r="AM27" s="103">
        <f t="shared" ca="1" si="18"/>
        <v>40</v>
      </c>
      <c r="AN27" s="103"/>
      <c r="AO27" s="103"/>
      <c r="AP27" s="103">
        <f ca="1">SEAC!R30</f>
        <v>20</v>
      </c>
      <c r="AQ27" s="103">
        <f ca="1">SEAC!S30</f>
        <v>20</v>
      </c>
      <c r="AR27" s="103">
        <f t="shared" ca="1" si="19"/>
        <v>40</v>
      </c>
      <c r="AS27" s="103"/>
      <c r="AT27" s="103"/>
      <c r="AU27" s="103">
        <f ca="1">ING.TEC!R30</f>
        <v>20</v>
      </c>
      <c r="AV27" s="103">
        <f ca="1">ING.TEC!S30</f>
        <v>20</v>
      </c>
      <c r="AW27" s="103">
        <f t="shared" ca="1" si="20"/>
        <v>40</v>
      </c>
      <c r="AX27" s="102">
        <f t="shared" ca="1" si="0"/>
        <v>17</v>
      </c>
      <c r="AY27" s="191" t="str">
        <f t="shared" ca="1" si="1"/>
        <v>NÃO TRANSITA</v>
      </c>
      <c r="AZ27" s="191"/>
      <c r="BA27" s="191"/>
      <c r="BB27" s="253">
        <v>17</v>
      </c>
      <c r="BC27" s="29" t="str">
        <f t="shared" ca="1" si="2"/>
        <v>F</v>
      </c>
      <c r="BD27" s="30">
        <f t="shared" ca="1" si="3"/>
        <v>0</v>
      </c>
      <c r="BE27" s="30">
        <f t="shared" ca="1" si="4"/>
        <v>0</v>
      </c>
      <c r="BF27" s="30">
        <f t="shared" ca="1" si="5"/>
        <v>0</v>
      </c>
      <c r="BG27" s="30">
        <f t="shared" ca="1" si="6"/>
        <v>0</v>
      </c>
      <c r="BH27" s="30">
        <f t="shared" ca="1" si="7"/>
        <v>0</v>
      </c>
      <c r="BI27" s="30">
        <f t="shared" ca="1" si="21"/>
        <v>0</v>
      </c>
      <c r="BJ27" s="30">
        <f t="shared" ca="1" si="8"/>
        <v>0</v>
      </c>
      <c r="BK27" s="30">
        <f t="shared" ca="1" si="9"/>
        <v>0</v>
      </c>
      <c r="BL27" s="30">
        <f t="shared" ca="1" si="10"/>
        <v>0</v>
      </c>
      <c r="BM27" s="31">
        <f t="shared" ca="1" si="11"/>
        <v>9</v>
      </c>
    </row>
    <row r="28" spans="1:65" ht="18" customHeight="1" thickBot="1">
      <c r="A28" s="32">
        <v>18</v>
      </c>
      <c r="B28" s="25">
        <f ca="1">LISTA!B25</f>
        <v>71588</v>
      </c>
      <c r="C28" s="26" t="str">
        <f ca="1">LISTA!C25</f>
        <v>JAEL ISABEL KUMBI</v>
      </c>
      <c r="D28" s="27" t="str">
        <f ca="1">LISTA!D25</f>
        <v>M</v>
      </c>
      <c r="E28" s="103"/>
      <c r="F28" s="103"/>
      <c r="G28" s="103">
        <f ca="1">OGI!R31</f>
        <v>0</v>
      </c>
      <c r="H28" s="103">
        <f ca="1">OGI!S31</f>
        <v>0</v>
      </c>
      <c r="I28" s="103">
        <f t="shared" ca="1" si="12"/>
        <v>0</v>
      </c>
      <c r="J28" s="103"/>
      <c r="K28" s="103"/>
      <c r="L28" s="103">
        <f ca="1">MAT!R31</f>
        <v>20</v>
      </c>
      <c r="M28" s="103">
        <f ca="1">MAT!S31</f>
        <v>20</v>
      </c>
      <c r="N28" s="103">
        <f t="shared" ca="1" si="13"/>
        <v>40</v>
      </c>
      <c r="O28" s="103"/>
      <c r="P28" s="103"/>
      <c r="Q28" s="103">
        <f ca="1">PT!R31</f>
        <v>15</v>
      </c>
      <c r="R28" s="103">
        <f ca="1">PT!S31</f>
        <v>19</v>
      </c>
      <c r="S28" s="103">
        <f t="shared" ca="1" si="14"/>
        <v>34</v>
      </c>
      <c r="T28" s="103"/>
      <c r="U28" s="103"/>
      <c r="V28" s="103">
        <f ca="1">FIS!R31</f>
        <v>20</v>
      </c>
      <c r="W28" s="103">
        <f ca="1">FIS!S31</f>
        <v>20</v>
      </c>
      <c r="X28" s="103">
        <f t="shared" ca="1" si="15"/>
        <v>0</v>
      </c>
      <c r="Y28" s="103"/>
      <c r="Z28" s="103"/>
      <c r="AA28" s="103">
        <f ca="1">TREI!R31</f>
        <v>20</v>
      </c>
      <c r="AB28" s="103">
        <f ca="1">TREI!S31</f>
        <v>20</v>
      </c>
      <c r="AC28" s="103">
        <f t="shared" ca="1" si="16"/>
        <v>40</v>
      </c>
      <c r="AD28" s="103"/>
      <c r="AE28" s="103"/>
      <c r="AF28" s="103">
        <f ca="1">EMP!R31</f>
        <v>20</v>
      </c>
      <c r="AG28" s="103">
        <f ca="1">EMP!S31</f>
        <v>20</v>
      </c>
      <c r="AH28" s="103">
        <f t="shared" ca="1" si="17"/>
        <v>40</v>
      </c>
      <c r="AI28" s="103"/>
      <c r="AJ28" s="103"/>
      <c r="AK28" s="103">
        <f ca="1">TLP!R31</f>
        <v>20</v>
      </c>
      <c r="AL28" s="103">
        <f ca="1">TLP!S31</f>
        <v>20</v>
      </c>
      <c r="AM28" s="103">
        <f t="shared" ca="1" si="18"/>
        <v>40</v>
      </c>
      <c r="AN28" s="103"/>
      <c r="AO28" s="103"/>
      <c r="AP28" s="103">
        <f ca="1">SEAC!R31</f>
        <v>20</v>
      </c>
      <c r="AQ28" s="103">
        <f ca="1">SEAC!S31</f>
        <v>20</v>
      </c>
      <c r="AR28" s="103">
        <f t="shared" ca="1" si="19"/>
        <v>40</v>
      </c>
      <c r="AS28" s="103"/>
      <c r="AT28" s="103"/>
      <c r="AU28" s="103">
        <f ca="1">ING.TEC!R31</f>
        <v>20</v>
      </c>
      <c r="AV28" s="103">
        <f ca="1">ING.TEC!S31</f>
        <v>20</v>
      </c>
      <c r="AW28" s="103">
        <f t="shared" ca="1" si="20"/>
        <v>40</v>
      </c>
      <c r="AX28" s="102">
        <f t="shared" ca="1" si="0"/>
        <v>18</v>
      </c>
      <c r="AY28" s="191" t="str">
        <f t="shared" ca="1" si="1"/>
        <v>NÃO TRANSITA</v>
      </c>
      <c r="AZ28" s="191"/>
      <c r="BA28" s="191"/>
      <c r="BB28" s="253">
        <v>18</v>
      </c>
      <c r="BC28" s="29" t="str">
        <f t="shared" ca="1" si="2"/>
        <v>M</v>
      </c>
      <c r="BD28" s="30">
        <f t="shared" ca="1" si="3"/>
        <v>0</v>
      </c>
      <c r="BE28" s="30">
        <f t="shared" ca="1" si="4"/>
        <v>0</v>
      </c>
      <c r="BF28" s="30">
        <f t="shared" ca="1" si="5"/>
        <v>0</v>
      </c>
      <c r="BG28" s="30">
        <f t="shared" ca="1" si="6"/>
        <v>0</v>
      </c>
      <c r="BH28" s="30">
        <f t="shared" ca="1" si="7"/>
        <v>0</v>
      </c>
      <c r="BI28" s="30">
        <f t="shared" ca="1" si="21"/>
        <v>0</v>
      </c>
      <c r="BJ28" s="30">
        <f t="shared" ca="1" si="8"/>
        <v>0</v>
      </c>
      <c r="BK28" s="30">
        <f t="shared" ca="1" si="9"/>
        <v>0</v>
      </c>
      <c r="BL28" s="30">
        <f t="shared" ca="1" si="10"/>
        <v>0</v>
      </c>
      <c r="BM28" s="31">
        <f t="shared" ca="1" si="11"/>
        <v>9</v>
      </c>
    </row>
    <row r="29" spans="1:65" ht="18" customHeight="1" thickBot="1">
      <c r="A29" s="32">
        <v>19</v>
      </c>
      <c r="B29" s="25">
        <f ca="1">LISTA!B26</f>
        <v>71647</v>
      </c>
      <c r="C29" s="26" t="str">
        <f ca="1">LISTA!C26</f>
        <v>JOÃO CORREIA LUCAMBA</v>
      </c>
      <c r="D29" s="27" t="str">
        <f ca="1">LISTA!D26</f>
        <v>M</v>
      </c>
      <c r="E29" s="103"/>
      <c r="F29" s="103"/>
      <c r="G29" s="103">
        <f ca="1">OGI!R32</f>
        <v>0</v>
      </c>
      <c r="H29" s="103">
        <f ca="1">OGI!S32</f>
        <v>0</v>
      </c>
      <c r="I29" s="103">
        <f t="shared" ca="1" si="12"/>
        <v>0</v>
      </c>
      <c r="J29" s="103"/>
      <c r="K29" s="103"/>
      <c r="L29" s="103">
        <f ca="1">MAT!R32</f>
        <v>20</v>
      </c>
      <c r="M29" s="103">
        <f ca="1">MAT!S32</f>
        <v>20</v>
      </c>
      <c r="N29" s="103">
        <f t="shared" ca="1" si="13"/>
        <v>40</v>
      </c>
      <c r="O29" s="103"/>
      <c r="P29" s="103"/>
      <c r="Q29" s="103">
        <f ca="1">PT!R32</f>
        <v>15</v>
      </c>
      <c r="R29" s="103">
        <f ca="1">PT!S32</f>
        <v>19</v>
      </c>
      <c r="S29" s="103">
        <f t="shared" ca="1" si="14"/>
        <v>34</v>
      </c>
      <c r="T29" s="103"/>
      <c r="U29" s="103"/>
      <c r="V29" s="103">
        <f ca="1">FIS!R32</f>
        <v>20</v>
      </c>
      <c r="W29" s="103">
        <f ca="1">FIS!S32</f>
        <v>20</v>
      </c>
      <c r="X29" s="103">
        <f t="shared" ca="1" si="15"/>
        <v>40</v>
      </c>
      <c r="Y29" s="103"/>
      <c r="Z29" s="103"/>
      <c r="AA29" s="103">
        <f ca="1">TREI!R32</f>
        <v>20</v>
      </c>
      <c r="AB29" s="103">
        <f ca="1">TREI!S32</f>
        <v>20</v>
      </c>
      <c r="AC29" s="103">
        <f t="shared" ca="1" si="16"/>
        <v>40</v>
      </c>
      <c r="AD29" s="103"/>
      <c r="AE29" s="103"/>
      <c r="AF29" s="103">
        <f ca="1">EMP!R32</f>
        <v>20</v>
      </c>
      <c r="AG29" s="103">
        <f ca="1">EMP!S32</f>
        <v>20</v>
      </c>
      <c r="AH29" s="103">
        <f t="shared" ca="1" si="17"/>
        <v>40</v>
      </c>
      <c r="AI29" s="103"/>
      <c r="AJ29" s="103"/>
      <c r="AK29" s="103">
        <f ca="1">TLP!R32</f>
        <v>20</v>
      </c>
      <c r="AL29" s="103">
        <f ca="1">TLP!S32</f>
        <v>20</v>
      </c>
      <c r="AM29" s="103">
        <f t="shared" ca="1" si="18"/>
        <v>40</v>
      </c>
      <c r="AN29" s="103"/>
      <c r="AO29" s="103"/>
      <c r="AP29" s="103">
        <f ca="1">SEAC!R32</f>
        <v>20</v>
      </c>
      <c r="AQ29" s="103">
        <f ca="1">SEAC!S32</f>
        <v>20</v>
      </c>
      <c r="AR29" s="103">
        <f t="shared" ca="1" si="19"/>
        <v>40</v>
      </c>
      <c r="AS29" s="103"/>
      <c r="AT29" s="103"/>
      <c r="AU29" s="103">
        <f ca="1">ING.TEC!R32</f>
        <v>20</v>
      </c>
      <c r="AV29" s="103">
        <f ca="1">ING.TEC!S32</f>
        <v>20</v>
      </c>
      <c r="AW29" s="103">
        <f t="shared" ca="1" si="20"/>
        <v>40</v>
      </c>
      <c r="AX29" s="102">
        <f t="shared" ca="1" si="0"/>
        <v>19</v>
      </c>
      <c r="AY29" s="191" t="str">
        <f t="shared" ca="1" si="1"/>
        <v>NÃO TRANSITA</v>
      </c>
      <c r="AZ29" s="191"/>
      <c r="BA29" s="191"/>
      <c r="BB29" s="253">
        <v>19</v>
      </c>
      <c r="BC29" s="29" t="str">
        <f t="shared" ca="1" si="2"/>
        <v>M</v>
      </c>
      <c r="BD29" s="30">
        <f t="shared" ca="1" si="3"/>
        <v>0</v>
      </c>
      <c r="BE29" s="30">
        <f t="shared" ca="1" si="4"/>
        <v>0</v>
      </c>
      <c r="BF29" s="30">
        <f t="shared" ca="1" si="5"/>
        <v>0</v>
      </c>
      <c r="BG29" s="30">
        <f t="shared" ca="1" si="6"/>
        <v>0</v>
      </c>
      <c r="BH29" s="30">
        <f t="shared" ca="1" si="7"/>
        <v>0</v>
      </c>
      <c r="BI29" s="30">
        <f t="shared" ca="1" si="21"/>
        <v>0</v>
      </c>
      <c r="BJ29" s="30">
        <f t="shared" ca="1" si="8"/>
        <v>0</v>
      </c>
      <c r="BK29" s="30">
        <f t="shared" ca="1" si="9"/>
        <v>0</v>
      </c>
      <c r="BL29" s="30">
        <f t="shared" ca="1" si="10"/>
        <v>0</v>
      </c>
      <c r="BM29" s="31">
        <f t="shared" ca="1" si="11"/>
        <v>9</v>
      </c>
    </row>
    <row r="30" spans="1:65" ht="18" customHeight="1" thickBot="1">
      <c r="A30" s="32">
        <v>20</v>
      </c>
      <c r="B30" s="25">
        <f ca="1">LISTA!B27</f>
        <v>71649</v>
      </c>
      <c r="C30" s="26" t="str">
        <f ca="1">LISTA!C27</f>
        <v>JOEL PEDRO MALUANGA</v>
      </c>
      <c r="D30" s="27" t="str">
        <f ca="1">LISTA!D27</f>
        <v>M</v>
      </c>
      <c r="E30" s="103"/>
      <c r="F30" s="103"/>
      <c r="G30" s="103">
        <f ca="1">OGI!R33</f>
        <v>0</v>
      </c>
      <c r="H30" s="103">
        <f ca="1">OGI!S33</f>
        <v>0</v>
      </c>
      <c r="I30" s="103">
        <f t="shared" ca="1" si="12"/>
        <v>0</v>
      </c>
      <c r="J30" s="103"/>
      <c r="K30" s="103"/>
      <c r="L30" s="103">
        <f ca="1">MAT!R33</f>
        <v>20</v>
      </c>
      <c r="M30" s="103">
        <f ca="1">MAT!S33</f>
        <v>20</v>
      </c>
      <c r="N30" s="103">
        <f t="shared" ca="1" si="13"/>
        <v>40</v>
      </c>
      <c r="O30" s="103"/>
      <c r="P30" s="103"/>
      <c r="Q30" s="103">
        <f ca="1">PT!R33</f>
        <v>15</v>
      </c>
      <c r="R30" s="103">
        <f ca="1">PT!S33</f>
        <v>19</v>
      </c>
      <c r="S30" s="103">
        <f t="shared" ca="1" si="14"/>
        <v>34</v>
      </c>
      <c r="T30" s="103"/>
      <c r="U30" s="103"/>
      <c r="V30" s="103">
        <f ca="1">FIS!R33</f>
        <v>20</v>
      </c>
      <c r="W30" s="103">
        <f ca="1">FIS!S33</f>
        <v>20</v>
      </c>
      <c r="X30" s="103">
        <f t="shared" ca="1" si="15"/>
        <v>40</v>
      </c>
      <c r="Y30" s="103"/>
      <c r="Z30" s="103"/>
      <c r="AA30" s="103">
        <f ca="1">TREI!R33</f>
        <v>20</v>
      </c>
      <c r="AB30" s="103">
        <f ca="1">TREI!S33</f>
        <v>20</v>
      </c>
      <c r="AC30" s="103">
        <f t="shared" ca="1" si="16"/>
        <v>40</v>
      </c>
      <c r="AD30" s="103"/>
      <c r="AE30" s="103"/>
      <c r="AF30" s="103">
        <f ca="1">EMP!R33</f>
        <v>20</v>
      </c>
      <c r="AG30" s="103">
        <f ca="1">EMP!S33</f>
        <v>20</v>
      </c>
      <c r="AH30" s="103">
        <f t="shared" ca="1" si="17"/>
        <v>40</v>
      </c>
      <c r="AI30" s="103"/>
      <c r="AJ30" s="103"/>
      <c r="AK30" s="103">
        <f ca="1">TLP!R33</f>
        <v>20</v>
      </c>
      <c r="AL30" s="103">
        <f ca="1">TLP!S33</f>
        <v>20</v>
      </c>
      <c r="AM30" s="103">
        <f t="shared" ca="1" si="18"/>
        <v>40</v>
      </c>
      <c r="AN30" s="103"/>
      <c r="AO30" s="103"/>
      <c r="AP30" s="103">
        <f ca="1">SEAC!R33</f>
        <v>20</v>
      </c>
      <c r="AQ30" s="103">
        <f ca="1">SEAC!S33</f>
        <v>20</v>
      </c>
      <c r="AR30" s="103">
        <f t="shared" ca="1" si="19"/>
        <v>40</v>
      </c>
      <c r="AS30" s="103"/>
      <c r="AT30" s="103"/>
      <c r="AU30" s="103">
        <f ca="1">ING.TEC!R33</f>
        <v>20</v>
      </c>
      <c r="AV30" s="103">
        <f ca="1">ING.TEC!S33</f>
        <v>20</v>
      </c>
      <c r="AW30" s="103">
        <f t="shared" ca="1" si="20"/>
        <v>40</v>
      </c>
      <c r="AX30" s="102">
        <f t="shared" ca="1" si="0"/>
        <v>20</v>
      </c>
      <c r="AY30" s="191" t="str">
        <f t="shared" ca="1" si="1"/>
        <v>NÃO TRANSITA</v>
      </c>
      <c r="AZ30" s="191"/>
      <c r="BA30" s="191"/>
      <c r="BB30" s="253">
        <v>20</v>
      </c>
      <c r="BC30" s="29" t="str">
        <f t="shared" ca="1" si="2"/>
        <v>M</v>
      </c>
      <c r="BD30" s="30">
        <f t="shared" ca="1" si="3"/>
        <v>0</v>
      </c>
      <c r="BE30" s="30">
        <f t="shared" ca="1" si="4"/>
        <v>0</v>
      </c>
      <c r="BF30" s="30">
        <f t="shared" ca="1" si="5"/>
        <v>0</v>
      </c>
      <c r="BG30" s="30">
        <f t="shared" ca="1" si="6"/>
        <v>0</v>
      </c>
      <c r="BH30" s="30">
        <f t="shared" ca="1" si="7"/>
        <v>0</v>
      </c>
      <c r="BI30" s="30">
        <f t="shared" ca="1" si="21"/>
        <v>0</v>
      </c>
      <c r="BJ30" s="30">
        <f t="shared" ca="1" si="8"/>
        <v>0</v>
      </c>
      <c r="BK30" s="30">
        <f t="shared" ca="1" si="9"/>
        <v>0</v>
      </c>
      <c r="BL30" s="30">
        <f t="shared" ca="1" si="10"/>
        <v>0</v>
      </c>
      <c r="BM30" s="31">
        <f t="shared" ca="1" si="11"/>
        <v>9</v>
      </c>
    </row>
    <row r="31" spans="1:65" ht="18" customHeight="1" thickBot="1">
      <c r="A31" s="32">
        <v>21</v>
      </c>
      <c r="B31" s="25">
        <f ca="1">LISTA!B28</f>
        <v>71650</v>
      </c>
      <c r="C31" s="26" t="str">
        <f ca="1">LISTA!C28</f>
        <v>JOMÂNCIA DELCIA MANUEL PAULO</v>
      </c>
      <c r="D31" s="27" t="str">
        <f ca="1">LISTA!D28</f>
        <v>F</v>
      </c>
      <c r="E31" s="103"/>
      <c r="F31" s="103"/>
      <c r="G31" s="103">
        <f ca="1">OGI!R34</f>
        <v>0</v>
      </c>
      <c r="H31" s="103">
        <f ca="1">OGI!S34</f>
        <v>0</v>
      </c>
      <c r="I31" s="103">
        <f t="shared" ca="1" si="12"/>
        <v>0</v>
      </c>
      <c r="J31" s="103"/>
      <c r="K31" s="103"/>
      <c r="L31" s="103">
        <f ca="1">MAT!R34</f>
        <v>20</v>
      </c>
      <c r="M31" s="103">
        <f ca="1">MAT!S34</f>
        <v>20</v>
      </c>
      <c r="N31" s="103">
        <f t="shared" ca="1" si="13"/>
        <v>40</v>
      </c>
      <c r="O31" s="103"/>
      <c r="P31" s="103"/>
      <c r="Q31" s="103">
        <f ca="1">PT!R34</f>
        <v>15</v>
      </c>
      <c r="R31" s="103">
        <f ca="1">PT!S34</f>
        <v>19</v>
      </c>
      <c r="S31" s="103">
        <f t="shared" ca="1" si="14"/>
        <v>34</v>
      </c>
      <c r="T31" s="103"/>
      <c r="U31" s="103"/>
      <c r="V31" s="103">
        <f ca="1">FIS!R34</f>
        <v>20</v>
      </c>
      <c r="W31" s="103">
        <f ca="1">FIS!S34</f>
        <v>20</v>
      </c>
      <c r="X31" s="103">
        <f t="shared" ca="1" si="15"/>
        <v>40</v>
      </c>
      <c r="Y31" s="103"/>
      <c r="Z31" s="103"/>
      <c r="AA31" s="103">
        <f ca="1">TREI!R34</f>
        <v>20</v>
      </c>
      <c r="AB31" s="103">
        <f ca="1">TREI!S34</f>
        <v>20</v>
      </c>
      <c r="AC31" s="103">
        <f t="shared" ca="1" si="16"/>
        <v>40</v>
      </c>
      <c r="AD31" s="103"/>
      <c r="AE31" s="103"/>
      <c r="AF31" s="103">
        <f ca="1">EMP!R34</f>
        <v>20</v>
      </c>
      <c r="AG31" s="103">
        <f ca="1">EMP!S34</f>
        <v>20</v>
      </c>
      <c r="AH31" s="103">
        <f t="shared" ca="1" si="17"/>
        <v>40</v>
      </c>
      <c r="AI31" s="103"/>
      <c r="AJ31" s="103"/>
      <c r="AK31" s="103">
        <f ca="1">TLP!R34</f>
        <v>20</v>
      </c>
      <c r="AL31" s="103">
        <f ca="1">TLP!S34</f>
        <v>20</v>
      </c>
      <c r="AM31" s="103">
        <f t="shared" ca="1" si="18"/>
        <v>40</v>
      </c>
      <c r="AN31" s="103"/>
      <c r="AO31" s="103"/>
      <c r="AP31" s="103">
        <f ca="1">SEAC!R34</f>
        <v>20</v>
      </c>
      <c r="AQ31" s="103">
        <f ca="1">SEAC!S34</f>
        <v>20</v>
      </c>
      <c r="AR31" s="103">
        <f t="shared" ca="1" si="19"/>
        <v>40</v>
      </c>
      <c r="AS31" s="103"/>
      <c r="AT31" s="103"/>
      <c r="AU31" s="103">
        <f ca="1">ING.TEC!R34</f>
        <v>20</v>
      </c>
      <c r="AV31" s="103">
        <f ca="1">ING.TEC!S34</f>
        <v>20</v>
      </c>
      <c r="AW31" s="103">
        <f t="shared" ca="1" si="20"/>
        <v>40</v>
      </c>
      <c r="AX31" s="102">
        <f t="shared" ca="1" si="0"/>
        <v>21</v>
      </c>
      <c r="AY31" s="191" t="str">
        <f t="shared" ca="1" si="1"/>
        <v>NÃO TRANSITA</v>
      </c>
      <c r="AZ31" s="191"/>
      <c r="BA31" s="191"/>
      <c r="BB31" s="253">
        <v>21</v>
      </c>
      <c r="BC31" s="29" t="str">
        <f t="shared" ca="1" si="2"/>
        <v>F</v>
      </c>
      <c r="BD31" s="30">
        <f t="shared" ca="1" si="3"/>
        <v>0</v>
      </c>
      <c r="BE31" s="30">
        <f t="shared" ca="1" si="4"/>
        <v>0</v>
      </c>
      <c r="BF31" s="30">
        <f t="shared" ca="1" si="5"/>
        <v>0</v>
      </c>
      <c r="BG31" s="30">
        <f t="shared" ca="1" si="6"/>
        <v>0</v>
      </c>
      <c r="BH31" s="30">
        <f t="shared" ca="1" si="7"/>
        <v>0</v>
      </c>
      <c r="BI31" s="30">
        <f t="shared" ca="1" si="21"/>
        <v>0</v>
      </c>
      <c r="BJ31" s="30">
        <f t="shared" ca="1" si="8"/>
        <v>0</v>
      </c>
      <c r="BK31" s="30">
        <f t="shared" ca="1" si="9"/>
        <v>0</v>
      </c>
      <c r="BL31" s="30">
        <f t="shared" ca="1" si="10"/>
        <v>0</v>
      </c>
      <c r="BM31" s="31">
        <f t="shared" ca="1" si="11"/>
        <v>9</v>
      </c>
    </row>
    <row r="32" spans="1:65" ht="18" customHeight="1" thickBot="1">
      <c r="A32" s="32">
        <v>22</v>
      </c>
      <c r="B32" s="25">
        <f ca="1">LISTA!B29</f>
        <v>71657</v>
      </c>
      <c r="C32" s="26" t="str">
        <f ca="1">LISTA!C29</f>
        <v>KENEDY JOÃO PAULINO VICTOR</v>
      </c>
      <c r="D32" s="27" t="str">
        <f ca="1">LISTA!D29</f>
        <v>M</v>
      </c>
      <c r="E32" s="103"/>
      <c r="F32" s="103"/>
      <c r="G32" s="103">
        <f ca="1">OGI!R35</f>
        <v>0</v>
      </c>
      <c r="H32" s="103">
        <f ca="1">OGI!S35</f>
        <v>0</v>
      </c>
      <c r="I32" s="103">
        <f t="shared" ca="1" si="12"/>
        <v>0</v>
      </c>
      <c r="J32" s="103"/>
      <c r="K32" s="103"/>
      <c r="L32" s="103">
        <f ca="1">MAT!R35</f>
        <v>20</v>
      </c>
      <c r="M32" s="103">
        <f ca="1">MAT!S35</f>
        <v>20</v>
      </c>
      <c r="N32" s="103">
        <f t="shared" ca="1" si="13"/>
        <v>40</v>
      </c>
      <c r="O32" s="103"/>
      <c r="P32" s="103"/>
      <c r="Q32" s="103">
        <f ca="1">PT!R35</f>
        <v>15</v>
      </c>
      <c r="R32" s="103">
        <f ca="1">PT!S35</f>
        <v>19</v>
      </c>
      <c r="S32" s="103">
        <f t="shared" ca="1" si="14"/>
        <v>34</v>
      </c>
      <c r="T32" s="103"/>
      <c r="U32" s="103"/>
      <c r="V32" s="103">
        <f ca="1">FIS!R35</f>
        <v>20</v>
      </c>
      <c r="W32" s="103">
        <f ca="1">FIS!S35</f>
        <v>20</v>
      </c>
      <c r="X32" s="103">
        <f t="shared" ca="1" si="15"/>
        <v>40</v>
      </c>
      <c r="Y32" s="103"/>
      <c r="Z32" s="103"/>
      <c r="AA32" s="103">
        <f ca="1">TREI!R35</f>
        <v>20</v>
      </c>
      <c r="AB32" s="103">
        <f ca="1">TREI!S35</f>
        <v>20</v>
      </c>
      <c r="AC32" s="103">
        <f t="shared" ca="1" si="16"/>
        <v>40</v>
      </c>
      <c r="AD32" s="103"/>
      <c r="AE32" s="103"/>
      <c r="AF32" s="103">
        <f ca="1">EMP!R35</f>
        <v>20</v>
      </c>
      <c r="AG32" s="103">
        <f ca="1">EMP!S35</f>
        <v>20</v>
      </c>
      <c r="AH32" s="103">
        <f t="shared" ca="1" si="17"/>
        <v>40</v>
      </c>
      <c r="AI32" s="103"/>
      <c r="AJ32" s="103"/>
      <c r="AK32" s="103">
        <f ca="1">TLP!R35</f>
        <v>20</v>
      </c>
      <c r="AL32" s="103">
        <f ca="1">TLP!S35</f>
        <v>20</v>
      </c>
      <c r="AM32" s="103">
        <f t="shared" ca="1" si="18"/>
        <v>40</v>
      </c>
      <c r="AN32" s="103"/>
      <c r="AO32" s="103"/>
      <c r="AP32" s="103">
        <f ca="1">SEAC!R35</f>
        <v>20</v>
      </c>
      <c r="AQ32" s="103">
        <f ca="1">SEAC!S35</f>
        <v>20</v>
      </c>
      <c r="AR32" s="103">
        <f t="shared" ca="1" si="19"/>
        <v>40</v>
      </c>
      <c r="AS32" s="103"/>
      <c r="AT32" s="103"/>
      <c r="AU32" s="103">
        <f ca="1">ING.TEC!R35</f>
        <v>20</v>
      </c>
      <c r="AV32" s="103">
        <f ca="1">ING.TEC!S35</f>
        <v>20</v>
      </c>
      <c r="AW32" s="103">
        <f t="shared" ca="1" si="20"/>
        <v>40</v>
      </c>
      <c r="AX32" s="102">
        <f t="shared" ca="1" si="0"/>
        <v>22</v>
      </c>
      <c r="AY32" s="191" t="str">
        <f t="shared" ca="1" si="1"/>
        <v>NÃO TRANSITA</v>
      </c>
      <c r="AZ32" s="191"/>
      <c r="BA32" s="191"/>
      <c r="BB32" s="253">
        <v>22</v>
      </c>
      <c r="BC32" s="29" t="str">
        <f t="shared" ca="1" si="2"/>
        <v>M</v>
      </c>
      <c r="BD32" s="30">
        <f t="shared" ca="1" si="3"/>
        <v>0</v>
      </c>
      <c r="BE32" s="30">
        <f t="shared" ca="1" si="4"/>
        <v>0</v>
      </c>
      <c r="BF32" s="30">
        <f t="shared" ca="1" si="5"/>
        <v>0</v>
      </c>
      <c r="BG32" s="30">
        <f t="shared" ca="1" si="6"/>
        <v>0</v>
      </c>
      <c r="BH32" s="30">
        <f t="shared" ca="1" si="7"/>
        <v>0</v>
      </c>
      <c r="BI32" s="30">
        <f t="shared" ca="1" si="21"/>
        <v>0</v>
      </c>
      <c r="BJ32" s="30">
        <f t="shared" ca="1" si="8"/>
        <v>0</v>
      </c>
      <c r="BK32" s="30">
        <f t="shared" ca="1" si="9"/>
        <v>0</v>
      </c>
      <c r="BL32" s="30">
        <f t="shared" ca="1" si="10"/>
        <v>0</v>
      </c>
      <c r="BM32" s="31">
        <f t="shared" ca="1" si="11"/>
        <v>9</v>
      </c>
    </row>
    <row r="33" spans="1:65" ht="18" customHeight="1" thickBot="1">
      <c r="A33" s="32">
        <v>23</v>
      </c>
      <c r="B33" s="25">
        <f ca="1">LISTA!B30</f>
        <v>71595</v>
      </c>
      <c r="C33" s="26" t="str">
        <f ca="1">LISTA!C30</f>
        <v>LOURENÇO AUGUSTO DOMINGOS</v>
      </c>
      <c r="D33" s="27" t="str">
        <f ca="1">LISTA!D30</f>
        <v>M</v>
      </c>
      <c r="E33" s="103"/>
      <c r="F33" s="103"/>
      <c r="G33" s="103">
        <f ca="1">OGI!R36</f>
        <v>0</v>
      </c>
      <c r="H33" s="103">
        <f ca="1">OGI!S36</f>
        <v>0</v>
      </c>
      <c r="I33" s="103">
        <f t="shared" ca="1" si="12"/>
        <v>0</v>
      </c>
      <c r="J33" s="103"/>
      <c r="K33" s="103"/>
      <c r="L33" s="103">
        <f ca="1">MAT!R36</f>
        <v>20</v>
      </c>
      <c r="M33" s="103">
        <f ca="1">MAT!S36</f>
        <v>20</v>
      </c>
      <c r="N33" s="103">
        <f t="shared" ca="1" si="13"/>
        <v>40</v>
      </c>
      <c r="O33" s="103"/>
      <c r="P33" s="103"/>
      <c r="Q33" s="103">
        <f ca="1">PT!R36</f>
        <v>15</v>
      </c>
      <c r="R33" s="103">
        <f ca="1">PT!S36</f>
        <v>19</v>
      </c>
      <c r="S33" s="103">
        <f t="shared" ca="1" si="14"/>
        <v>34</v>
      </c>
      <c r="T33" s="103"/>
      <c r="U33" s="103"/>
      <c r="V33" s="103">
        <f ca="1">FIS!R36</f>
        <v>20</v>
      </c>
      <c r="W33" s="103">
        <f ca="1">FIS!S36</f>
        <v>20</v>
      </c>
      <c r="X33" s="103">
        <f t="shared" ca="1" si="15"/>
        <v>40</v>
      </c>
      <c r="Y33" s="103"/>
      <c r="Z33" s="103"/>
      <c r="AA33" s="103">
        <f ca="1">TREI!R36</f>
        <v>20</v>
      </c>
      <c r="AB33" s="103">
        <f ca="1">TREI!S36</f>
        <v>20</v>
      </c>
      <c r="AC33" s="103">
        <f t="shared" ca="1" si="16"/>
        <v>40</v>
      </c>
      <c r="AD33" s="103"/>
      <c r="AE33" s="103"/>
      <c r="AF33" s="103">
        <f ca="1">EMP!R36</f>
        <v>20</v>
      </c>
      <c r="AG33" s="103">
        <f ca="1">EMP!S36</f>
        <v>20</v>
      </c>
      <c r="AH33" s="103">
        <f t="shared" ca="1" si="17"/>
        <v>40</v>
      </c>
      <c r="AI33" s="103"/>
      <c r="AJ33" s="103"/>
      <c r="AK33" s="103">
        <f ca="1">TLP!R36</f>
        <v>20</v>
      </c>
      <c r="AL33" s="103">
        <f ca="1">TLP!S36</f>
        <v>20</v>
      </c>
      <c r="AM33" s="103">
        <f t="shared" ca="1" si="18"/>
        <v>40</v>
      </c>
      <c r="AN33" s="103"/>
      <c r="AO33" s="103"/>
      <c r="AP33" s="103">
        <f ca="1">SEAC!R36</f>
        <v>20</v>
      </c>
      <c r="AQ33" s="103">
        <f ca="1">SEAC!S36</f>
        <v>20</v>
      </c>
      <c r="AR33" s="103">
        <f t="shared" ca="1" si="19"/>
        <v>40</v>
      </c>
      <c r="AS33" s="103"/>
      <c r="AT33" s="103"/>
      <c r="AU33" s="103">
        <f ca="1">ING.TEC!R36</f>
        <v>20</v>
      </c>
      <c r="AV33" s="103">
        <f ca="1">ING.TEC!S36</f>
        <v>20</v>
      </c>
      <c r="AW33" s="103">
        <f t="shared" ca="1" si="20"/>
        <v>40</v>
      </c>
      <c r="AX33" s="102">
        <f t="shared" ca="1" si="0"/>
        <v>23</v>
      </c>
      <c r="AY33" s="191" t="str">
        <f t="shared" ca="1" si="1"/>
        <v>NÃO TRANSITA</v>
      </c>
      <c r="AZ33" s="191"/>
      <c r="BA33" s="191"/>
      <c r="BB33" s="253">
        <v>23</v>
      </c>
      <c r="BC33" s="29" t="str">
        <f t="shared" ca="1" si="2"/>
        <v>M</v>
      </c>
      <c r="BD33" s="30">
        <f t="shared" ca="1" si="3"/>
        <v>0</v>
      </c>
      <c r="BE33" s="30">
        <f t="shared" ca="1" si="4"/>
        <v>0</v>
      </c>
      <c r="BF33" s="30">
        <f t="shared" ca="1" si="5"/>
        <v>0</v>
      </c>
      <c r="BG33" s="30">
        <f t="shared" ca="1" si="6"/>
        <v>0</v>
      </c>
      <c r="BH33" s="30">
        <f t="shared" ca="1" si="7"/>
        <v>0</v>
      </c>
      <c r="BI33" s="30">
        <f t="shared" ca="1" si="21"/>
        <v>0</v>
      </c>
      <c r="BJ33" s="30">
        <f t="shared" ca="1" si="8"/>
        <v>0</v>
      </c>
      <c r="BK33" s="30">
        <f t="shared" ca="1" si="9"/>
        <v>0</v>
      </c>
      <c r="BL33" s="30">
        <f t="shared" ca="1" si="10"/>
        <v>0</v>
      </c>
      <c r="BM33" s="31">
        <f t="shared" ca="1" si="11"/>
        <v>9</v>
      </c>
    </row>
    <row r="34" spans="1:65" ht="18" customHeight="1" thickBot="1">
      <c r="A34" s="32">
        <v>24</v>
      </c>
      <c r="B34" s="25">
        <f ca="1">LISTA!B31</f>
        <v>71597</v>
      </c>
      <c r="C34" s="26" t="str">
        <f ca="1">LISTA!C31</f>
        <v>LUÍS DIONÍSIO MAVINGA MAMPUYA</v>
      </c>
      <c r="D34" s="27" t="str">
        <f ca="1">LISTA!D31</f>
        <v>M</v>
      </c>
      <c r="E34" s="103"/>
      <c r="F34" s="103"/>
      <c r="G34" s="103">
        <f ca="1">OGI!R37</f>
        <v>0</v>
      </c>
      <c r="H34" s="103">
        <f ca="1">OGI!S37</f>
        <v>0</v>
      </c>
      <c r="I34" s="103">
        <f t="shared" ca="1" si="12"/>
        <v>0</v>
      </c>
      <c r="J34" s="103"/>
      <c r="K34" s="103"/>
      <c r="L34" s="103">
        <f ca="1">MAT!R37</f>
        <v>20</v>
      </c>
      <c r="M34" s="103">
        <f ca="1">MAT!S37</f>
        <v>20</v>
      </c>
      <c r="N34" s="103">
        <f t="shared" ca="1" si="13"/>
        <v>40</v>
      </c>
      <c r="O34" s="103"/>
      <c r="P34" s="103"/>
      <c r="Q34" s="103">
        <f ca="1">PT!R37</f>
        <v>15</v>
      </c>
      <c r="R34" s="103">
        <f ca="1">PT!S37</f>
        <v>19</v>
      </c>
      <c r="S34" s="103">
        <f t="shared" ca="1" si="14"/>
        <v>34</v>
      </c>
      <c r="T34" s="103"/>
      <c r="U34" s="103"/>
      <c r="V34" s="103">
        <f ca="1">FIS!R37</f>
        <v>20</v>
      </c>
      <c r="W34" s="103">
        <f ca="1">FIS!S37</f>
        <v>20</v>
      </c>
      <c r="X34" s="103">
        <f t="shared" ca="1" si="15"/>
        <v>40</v>
      </c>
      <c r="Y34" s="103"/>
      <c r="Z34" s="103"/>
      <c r="AA34" s="103">
        <f ca="1">TREI!R37</f>
        <v>20</v>
      </c>
      <c r="AB34" s="103">
        <f ca="1">TREI!S37</f>
        <v>20</v>
      </c>
      <c r="AC34" s="103">
        <f t="shared" ca="1" si="16"/>
        <v>40</v>
      </c>
      <c r="AD34" s="103"/>
      <c r="AE34" s="103"/>
      <c r="AF34" s="103">
        <f ca="1">EMP!R37</f>
        <v>20</v>
      </c>
      <c r="AG34" s="103">
        <f ca="1">EMP!S37</f>
        <v>20</v>
      </c>
      <c r="AH34" s="103">
        <f t="shared" ca="1" si="17"/>
        <v>40</v>
      </c>
      <c r="AI34" s="103"/>
      <c r="AJ34" s="103"/>
      <c r="AK34" s="103">
        <f ca="1">TLP!R37</f>
        <v>20</v>
      </c>
      <c r="AL34" s="103">
        <f ca="1">TLP!S37</f>
        <v>20</v>
      </c>
      <c r="AM34" s="103">
        <f t="shared" ca="1" si="18"/>
        <v>40</v>
      </c>
      <c r="AN34" s="103"/>
      <c r="AO34" s="103"/>
      <c r="AP34" s="103">
        <f ca="1">SEAC!R37</f>
        <v>20</v>
      </c>
      <c r="AQ34" s="103">
        <f ca="1">SEAC!S37</f>
        <v>20</v>
      </c>
      <c r="AR34" s="103">
        <f t="shared" ca="1" si="19"/>
        <v>40</v>
      </c>
      <c r="AS34" s="103"/>
      <c r="AT34" s="103"/>
      <c r="AU34" s="103">
        <f ca="1">ING.TEC!R37</f>
        <v>20</v>
      </c>
      <c r="AV34" s="103">
        <f ca="1">ING.TEC!S37</f>
        <v>20</v>
      </c>
      <c r="AW34" s="103">
        <f t="shared" ca="1" si="20"/>
        <v>40</v>
      </c>
      <c r="AX34" s="102">
        <f t="shared" ca="1" si="0"/>
        <v>24</v>
      </c>
      <c r="AY34" s="191" t="str">
        <f t="shared" ca="1" si="1"/>
        <v>NÃO TRANSITA</v>
      </c>
      <c r="AZ34" s="191"/>
      <c r="BA34" s="191"/>
      <c r="BB34" s="253">
        <v>24</v>
      </c>
      <c r="BC34" s="29" t="str">
        <f t="shared" ca="1" si="2"/>
        <v>M</v>
      </c>
      <c r="BD34" s="30">
        <f t="shared" ca="1" si="3"/>
        <v>0</v>
      </c>
      <c r="BE34" s="30">
        <f t="shared" ca="1" si="4"/>
        <v>0</v>
      </c>
      <c r="BF34" s="30">
        <f t="shared" ca="1" si="5"/>
        <v>0</v>
      </c>
      <c r="BG34" s="30">
        <f t="shared" ca="1" si="6"/>
        <v>0</v>
      </c>
      <c r="BH34" s="30">
        <f t="shared" ca="1" si="7"/>
        <v>0</v>
      </c>
      <c r="BI34" s="30">
        <f t="shared" ca="1" si="21"/>
        <v>0</v>
      </c>
      <c r="BJ34" s="30">
        <f t="shared" ca="1" si="8"/>
        <v>0</v>
      </c>
      <c r="BK34" s="30">
        <f t="shared" ca="1" si="9"/>
        <v>0</v>
      </c>
      <c r="BL34" s="30">
        <f t="shared" ca="1" si="10"/>
        <v>0</v>
      </c>
      <c r="BM34" s="31">
        <f t="shared" ca="1" si="11"/>
        <v>9</v>
      </c>
    </row>
    <row r="35" spans="1:65" ht="18" customHeight="1" thickBot="1">
      <c r="A35" s="32">
        <v>25</v>
      </c>
      <c r="B35" s="25">
        <f ca="1">LISTA!B32</f>
        <v>72918</v>
      </c>
      <c r="C35" s="26" t="str">
        <f ca="1">LISTA!C32</f>
        <v>MARIO CAMUNDONGO NANBALO</v>
      </c>
      <c r="D35" s="27" t="str">
        <f ca="1">LISTA!D32</f>
        <v>M</v>
      </c>
      <c r="E35" s="103"/>
      <c r="F35" s="103"/>
      <c r="G35" s="103">
        <f ca="1">OGI!R38</f>
        <v>0</v>
      </c>
      <c r="H35" s="103">
        <f ca="1">OGI!S38</f>
        <v>0</v>
      </c>
      <c r="I35" s="103">
        <f t="shared" ca="1" si="12"/>
        <v>0</v>
      </c>
      <c r="J35" s="103"/>
      <c r="K35" s="103"/>
      <c r="L35" s="103">
        <f ca="1">MAT!R38</f>
        <v>20</v>
      </c>
      <c r="M35" s="103">
        <f ca="1">MAT!S38</f>
        <v>20</v>
      </c>
      <c r="N35" s="103">
        <f t="shared" ca="1" si="13"/>
        <v>40</v>
      </c>
      <c r="O35" s="103"/>
      <c r="P35" s="103"/>
      <c r="Q35" s="103">
        <f ca="1">PT!R38</f>
        <v>15</v>
      </c>
      <c r="R35" s="103">
        <f ca="1">PT!S38</f>
        <v>19</v>
      </c>
      <c r="S35" s="103">
        <f t="shared" ca="1" si="14"/>
        <v>34</v>
      </c>
      <c r="T35" s="103"/>
      <c r="U35" s="103"/>
      <c r="V35" s="103">
        <f ca="1">FIS!R38</f>
        <v>20</v>
      </c>
      <c r="W35" s="103">
        <f ca="1">FIS!S38</f>
        <v>20</v>
      </c>
      <c r="X35" s="103">
        <f t="shared" ca="1" si="15"/>
        <v>40</v>
      </c>
      <c r="Y35" s="103"/>
      <c r="Z35" s="103"/>
      <c r="AA35" s="103">
        <f ca="1">TREI!R38</f>
        <v>20</v>
      </c>
      <c r="AB35" s="103">
        <f ca="1">TREI!S38</f>
        <v>20</v>
      </c>
      <c r="AC35" s="103">
        <f t="shared" ca="1" si="16"/>
        <v>40</v>
      </c>
      <c r="AD35" s="103"/>
      <c r="AE35" s="103"/>
      <c r="AF35" s="103">
        <f ca="1">EMP!R38</f>
        <v>20</v>
      </c>
      <c r="AG35" s="103">
        <f ca="1">EMP!S38</f>
        <v>20</v>
      </c>
      <c r="AH35" s="103">
        <f t="shared" ca="1" si="17"/>
        <v>40</v>
      </c>
      <c r="AI35" s="103"/>
      <c r="AJ35" s="103"/>
      <c r="AK35" s="103">
        <f ca="1">TLP!R38</f>
        <v>20</v>
      </c>
      <c r="AL35" s="103">
        <f ca="1">TLP!S38</f>
        <v>20</v>
      </c>
      <c r="AM35" s="103">
        <f t="shared" ca="1" si="18"/>
        <v>40</v>
      </c>
      <c r="AN35" s="103"/>
      <c r="AO35" s="103"/>
      <c r="AP35" s="103">
        <f ca="1">SEAC!R38</f>
        <v>20</v>
      </c>
      <c r="AQ35" s="103">
        <f ca="1">SEAC!S38</f>
        <v>20</v>
      </c>
      <c r="AR35" s="103">
        <f t="shared" ca="1" si="19"/>
        <v>40</v>
      </c>
      <c r="AS35" s="103"/>
      <c r="AT35" s="103"/>
      <c r="AU35" s="103">
        <f ca="1">ING.TEC!R38</f>
        <v>20</v>
      </c>
      <c r="AV35" s="103">
        <f ca="1">ING.TEC!S38</f>
        <v>20</v>
      </c>
      <c r="AW35" s="103">
        <f t="shared" ca="1" si="20"/>
        <v>40</v>
      </c>
      <c r="AX35" s="102">
        <f t="shared" ca="1" si="0"/>
        <v>25</v>
      </c>
      <c r="AY35" s="191" t="str">
        <f t="shared" ca="1" si="1"/>
        <v>NÃO TRANSITA</v>
      </c>
      <c r="AZ35" s="191"/>
      <c r="BA35" s="191"/>
      <c r="BB35" s="253">
        <v>25</v>
      </c>
      <c r="BC35" s="29" t="str">
        <f t="shared" ca="1" si="2"/>
        <v>M</v>
      </c>
      <c r="BD35" s="30">
        <f t="shared" ca="1" si="3"/>
        <v>0</v>
      </c>
      <c r="BE35" s="30">
        <f t="shared" ca="1" si="4"/>
        <v>0</v>
      </c>
      <c r="BF35" s="30">
        <f t="shared" ca="1" si="5"/>
        <v>0</v>
      </c>
      <c r="BG35" s="30">
        <f t="shared" ca="1" si="6"/>
        <v>0</v>
      </c>
      <c r="BH35" s="30">
        <f t="shared" ca="1" si="7"/>
        <v>0</v>
      </c>
      <c r="BI35" s="30">
        <f t="shared" ca="1" si="21"/>
        <v>0</v>
      </c>
      <c r="BJ35" s="30">
        <f t="shared" ca="1" si="8"/>
        <v>0</v>
      </c>
      <c r="BK35" s="30">
        <f t="shared" ca="1" si="9"/>
        <v>0</v>
      </c>
      <c r="BL35" s="30">
        <f t="shared" ca="1" si="10"/>
        <v>0</v>
      </c>
      <c r="BM35" s="31">
        <f t="shared" ca="1" si="11"/>
        <v>9</v>
      </c>
    </row>
    <row r="36" spans="1:65" ht="18" customHeight="1" thickBot="1">
      <c r="A36" s="32">
        <v>26</v>
      </c>
      <c r="B36" s="25">
        <f ca="1">LISTA!B33</f>
        <v>71603</v>
      </c>
      <c r="C36" s="26" t="str">
        <f ca="1">LISTA!C33</f>
        <v>MOISÉS MENDONÇA DOMINGOS</v>
      </c>
      <c r="D36" s="27" t="str">
        <f ca="1">LISTA!D33</f>
        <v>M</v>
      </c>
      <c r="E36" s="103"/>
      <c r="F36" s="103"/>
      <c r="G36" s="103">
        <f ca="1">OGI!R39</f>
        <v>0</v>
      </c>
      <c r="H36" s="103">
        <f ca="1">OGI!S39</f>
        <v>0</v>
      </c>
      <c r="I36" s="103">
        <f t="shared" ca="1" si="12"/>
        <v>0</v>
      </c>
      <c r="J36" s="103"/>
      <c r="K36" s="103"/>
      <c r="L36" s="103">
        <f ca="1">MAT!R39</f>
        <v>20</v>
      </c>
      <c r="M36" s="103">
        <f ca="1">MAT!S39</f>
        <v>20</v>
      </c>
      <c r="N36" s="103">
        <f t="shared" ca="1" si="13"/>
        <v>40</v>
      </c>
      <c r="O36" s="103"/>
      <c r="P36" s="103"/>
      <c r="Q36" s="103">
        <f ca="1">PT!R39</f>
        <v>15</v>
      </c>
      <c r="R36" s="103">
        <f ca="1">PT!S39</f>
        <v>19</v>
      </c>
      <c r="S36" s="103">
        <f t="shared" ca="1" si="14"/>
        <v>34</v>
      </c>
      <c r="T36" s="103"/>
      <c r="U36" s="103"/>
      <c r="V36" s="103">
        <f ca="1">FIS!R39</f>
        <v>20</v>
      </c>
      <c r="W36" s="103">
        <f ca="1">FIS!S39</f>
        <v>20</v>
      </c>
      <c r="X36" s="103">
        <f t="shared" ca="1" si="15"/>
        <v>40</v>
      </c>
      <c r="Y36" s="103"/>
      <c r="Z36" s="103"/>
      <c r="AA36" s="103">
        <f ca="1">TREI!R39</f>
        <v>20</v>
      </c>
      <c r="AB36" s="103">
        <f ca="1">TREI!S39</f>
        <v>20</v>
      </c>
      <c r="AC36" s="103">
        <f t="shared" ca="1" si="16"/>
        <v>40</v>
      </c>
      <c r="AD36" s="103"/>
      <c r="AE36" s="103"/>
      <c r="AF36" s="103">
        <f ca="1">EMP!R39</f>
        <v>20</v>
      </c>
      <c r="AG36" s="103">
        <f ca="1">EMP!S39</f>
        <v>20</v>
      </c>
      <c r="AH36" s="103">
        <f t="shared" ca="1" si="17"/>
        <v>40</v>
      </c>
      <c r="AI36" s="103"/>
      <c r="AJ36" s="103"/>
      <c r="AK36" s="103">
        <f ca="1">TLP!R39</f>
        <v>20</v>
      </c>
      <c r="AL36" s="103">
        <f ca="1">TLP!S39</f>
        <v>20</v>
      </c>
      <c r="AM36" s="103">
        <f t="shared" ca="1" si="18"/>
        <v>40</v>
      </c>
      <c r="AN36" s="103"/>
      <c r="AO36" s="103"/>
      <c r="AP36" s="103">
        <f ca="1">SEAC!R39</f>
        <v>20</v>
      </c>
      <c r="AQ36" s="103">
        <f ca="1">SEAC!S39</f>
        <v>20</v>
      </c>
      <c r="AR36" s="103">
        <f t="shared" ca="1" si="19"/>
        <v>40</v>
      </c>
      <c r="AS36" s="103"/>
      <c r="AT36" s="103"/>
      <c r="AU36" s="103">
        <f ca="1">ING.TEC!R39</f>
        <v>20</v>
      </c>
      <c r="AV36" s="103">
        <f ca="1">ING.TEC!S39</f>
        <v>20</v>
      </c>
      <c r="AW36" s="103">
        <f t="shared" ca="1" si="20"/>
        <v>40</v>
      </c>
      <c r="AX36" s="102">
        <f t="shared" ca="1" si="0"/>
        <v>26</v>
      </c>
      <c r="AY36" s="191" t="str">
        <f t="shared" ca="1" si="1"/>
        <v>NÃO TRANSITA</v>
      </c>
      <c r="AZ36" s="191"/>
      <c r="BA36" s="191"/>
      <c r="BB36" s="253">
        <v>26</v>
      </c>
      <c r="BC36" s="29" t="str">
        <f t="shared" ca="1" si="2"/>
        <v>M</v>
      </c>
      <c r="BD36" s="30">
        <f t="shared" ca="1" si="3"/>
        <v>0</v>
      </c>
      <c r="BE36" s="30">
        <f t="shared" ca="1" si="4"/>
        <v>0</v>
      </c>
      <c r="BF36" s="30">
        <f t="shared" ca="1" si="5"/>
        <v>0</v>
      </c>
      <c r="BG36" s="30">
        <f t="shared" ca="1" si="6"/>
        <v>0</v>
      </c>
      <c r="BH36" s="30">
        <f t="shared" ca="1" si="7"/>
        <v>0</v>
      </c>
      <c r="BI36" s="30">
        <f t="shared" ca="1" si="21"/>
        <v>0</v>
      </c>
      <c r="BJ36" s="30">
        <f t="shared" ca="1" si="8"/>
        <v>0</v>
      </c>
      <c r="BK36" s="30">
        <f t="shared" ca="1" si="9"/>
        <v>0</v>
      </c>
      <c r="BL36" s="30">
        <f t="shared" ca="1" si="10"/>
        <v>0</v>
      </c>
      <c r="BM36" s="31">
        <f t="shared" ca="1" si="11"/>
        <v>9</v>
      </c>
    </row>
    <row r="37" spans="1:65" ht="18" customHeight="1" thickBot="1">
      <c r="A37" s="32">
        <v>27</v>
      </c>
      <c r="B37" s="25">
        <f ca="1">LISTA!B34</f>
        <v>71604</v>
      </c>
      <c r="C37" s="26" t="str">
        <f ca="1">LISTA!C34</f>
        <v>NAZARETO DE FÁTIMA BENGUE INGLÊS</v>
      </c>
      <c r="D37" s="27" t="str">
        <f ca="1">LISTA!D34</f>
        <v>M</v>
      </c>
      <c r="E37" s="103"/>
      <c r="F37" s="103"/>
      <c r="G37" s="103">
        <f ca="1">OGI!R40</f>
        <v>0</v>
      </c>
      <c r="H37" s="103">
        <f ca="1">OGI!S40</f>
        <v>0</v>
      </c>
      <c r="I37" s="103">
        <f t="shared" ca="1" si="12"/>
        <v>0</v>
      </c>
      <c r="J37" s="103"/>
      <c r="K37" s="103"/>
      <c r="L37" s="103">
        <f ca="1">MAT!R40</f>
        <v>20</v>
      </c>
      <c r="M37" s="103">
        <f ca="1">MAT!S40</f>
        <v>20</v>
      </c>
      <c r="N37" s="103">
        <f t="shared" ca="1" si="13"/>
        <v>40</v>
      </c>
      <c r="O37" s="103"/>
      <c r="P37" s="103"/>
      <c r="Q37" s="103">
        <f ca="1">PT!R40</f>
        <v>15</v>
      </c>
      <c r="R37" s="103">
        <f ca="1">PT!S40</f>
        <v>19</v>
      </c>
      <c r="S37" s="103">
        <f t="shared" ca="1" si="14"/>
        <v>34</v>
      </c>
      <c r="T37" s="103"/>
      <c r="U37" s="103"/>
      <c r="V37" s="103">
        <f ca="1">FIS!R40</f>
        <v>20</v>
      </c>
      <c r="W37" s="103">
        <f ca="1">FIS!S40</f>
        <v>20</v>
      </c>
      <c r="X37" s="103">
        <f t="shared" ca="1" si="15"/>
        <v>40</v>
      </c>
      <c r="Y37" s="103"/>
      <c r="Z37" s="103"/>
      <c r="AA37" s="103">
        <f ca="1">TREI!R40</f>
        <v>20</v>
      </c>
      <c r="AB37" s="103">
        <f ca="1">TREI!S40</f>
        <v>20</v>
      </c>
      <c r="AC37" s="103">
        <f t="shared" ca="1" si="16"/>
        <v>40</v>
      </c>
      <c r="AD37" s="103"/>
      <c r="AE37" s="103"/>
      <c r="AF37" s="103">
        <f ca="1">EMP!R40</f>
        <v>20</v>
      </c>
      <c r="AG37" s="103">
        <f ca="1">EMP!S40</f>
        <v>20</v>
      </c>
      <c r="AH37" s="103">
        <f t="shared" ca="1" si="17"/>
        <v>40</v>
      </c>
      <c r="AI37" s="103"/>
      <c r="AJ37" s="103"/>
      <c r="AK37" s="103">
        <f ca="1">TLP!R40</f>
        <v>20</v>
      </c>
      <c r="AL37" s="103">
        <f ca="1">TLP!S40</f>
        <v>20</v>
      </c>
      <c r="AM37" s="103">
        <f t="shared" ca="1" si="18"/>
        <v>40</v>
      </c>
      <c r="AN37" s="103"/>
      <c r="AO37" s="103"/>
      <c r="AP37" s="103">
        <f ca="1">SEAC!R40</f>
        <v>20</v>
      </c>
      <c r="AQ37" s="103">
        <f ca="1">SEAC!S40</f>
        <v>20</v>
      </c>
      <c r="AR37" s="103">
        <f t="shared" ca="1" si="19"/>
        <v>40</v>
      </c>
      <c r="AS37" s="103"/>
      <c r="AT37" s="103"/>
      <c r="AU37" s="103">
        <f ca="1">ING.TEC!R40</f>
        <v>20</v>
      </c>
      <c r="AV37" s="103">
        <f ca="1">ING.TEC!S40</f>
        <v>20</v>
      </c>
      <c r="AW37" s="103">
        <f t="shared" ca="1" si="20"/>
        <v>40</v>
      </c>
      <c r="AX37" s="102">
        <f t="shared" ca="1" si="0"/>
        <v>27</v>
      </c>
      <c r="AY37" s="191" t="str">
        <f t="shared" ca="1" si="1"/>
        <v>NÃO TRANSITA</v>
      </c>
      <c r="AZ37" s="191"/>
      <c r="BA37" s="191"/>
      <c r="BB37" s="253">
        <v>27</v>
      </c>
      <c r="BC37" s="29" t="str">
        <f t="shared" ca="1" si="2"/>
        <v>M</v>
      </c>
      <c r="BD37" s="30">
        <f t="shared" ca="1" si="3"/>
        <v>0</v>
      </c>
      <c r="BE37" s="30">
        <f t="shared" ca="1" si="4"/>
        <v>0</v>
      </c>
      <c r="BF37" s="30">
        <f t="shared" ca="1" si="5"/>
        <v>0</v>
      </c>
      <c r="BG37" s="30">
        <f t="shared" ca="1" si="6"/>
        <v>0</v>
      </c>
      <c r="BH37" s="30">
        <f t="shared" ca="1" si="7"/>
        <v>0</v>
      </c>
      <c r="BI37" s="30">
        <f t="shared" ca="1" si="21"/>
        <v>0</v>
      </c>
      <c r="BJ37" s="30">
        <f t="shared" ca="1" si="8"/>
        <v>0</v>
      </c>
      <c r="BK37" s="30">
        <f t="shared" ca="1" si="9"/>
        <v>0</v>
      </c>
      <c r="BL37" s="30">
        <f t="shared" ca="1" si="10"/>
        <v>0</v>
      </c>
      <c r="BM37" s="31">
        <f t="shared" ca="1" si="11"/>
        <v>9</v>
      </c>
    </row>
    <row r="38" spans="1:65" ht="18" customHeight="1" thickBot="1">
      <c r="A38" s="32">
        <v>28</v>
      </c>
      <c r="B38" s="25">
        <f ca="1">LISTA!B35</f>
        <v>71665</v>
      </c>
      <c r="C38" s="26" t="str">
        <f ca="1">LISTA!C35</f>
        <v>ONÊSIMO MENDONÇA COELHO</v>
      </c>
      <c r="D38" s="27" t="str">
        <f ca="1">LISTA!D35</f>
        <v>M</v>
      </c>
      <c r="E38" s="103"/>
      <c r="F38" s="103"/>
      <c r="G38" s="103">
        <f ca="1">OGI!R41</f>
        <v>0</v>
      </c>
      <c r="H38" s="103">
        <f ca="1">OGI!S41</f>
        <v>0</v>
      </c>
      <c r="I38" s="103">
        <f t="shared" ca="1" si="12"/>
        <v>0</v>
      </c>
      <c r="J38" s="103"/>
      <c r="K38" s="103"/>
      <c r="L38" s="103">
        <f ca="1">MAT!R41</f>
        <v>20</v>
      </c>
      <c r="M38" s="103">
        <f ca="1">MAT!S41</f>
        <v>20</v>
      </c>
      <c r="N38" s="103">
        <f t="shared" ca="1" si="13"/>
        <v>40</v>
      </c>
      <c r="O38" s="103"/>
      <c r="P38" s="103"/>
      <c r="Q38" s="103">
        <f ca="1">PT!R41</f>
        <v>15</v>
      </c>
      <c r="R38" s="103">
        <f ca="1">PT!S41</f>
        <v>19</v>
      </c>
      <c r="S38" s="103">
        <f t="shared" ca="1" si="14"/>
        <v>34</v>
      </c>
      <c r="T38" s="103"/>
      <c r="U38" s="103"/>
      <c r="V38" s="103">
        <f ca="1">FIS!R41</f>
        <v>20</v>
      </c>
      <c r="W38" s="103">
        <f ca="1">FIS!S41</f>
        <v>20</v>
      </c>
      <c r="X38" s="103">
        <f t="shared" ca="1" si="15"/>
        <v>40</v>
      </c>
      <c r="Y38" s="103"/>
      <c r="Z38" s="103"/>
      <c r="AA38" s="103">
        <f ca="1">TREI!R41</f>
        <v>20</v>
      </c>
      <c r="AB38" s="103">
        <f ca="1">TREI!S41</f>
        <v>20</v>
      </c>
      <c r="AC38" s="103">
        <f t="shared" ca="1" si="16"/>
        <v>40</v>
      </c>
      <c r="AD38" s="103"/>
      <c r="AE38" s="103"/>
      <c r="AF38" s="103">
        <f ca="1">EMP!R41</f>
        <v>20</v>
      </c>
      <c r="AG38" s="103">
        <f ca="1">EMP!S41</f>
        <v>20</v>
      </c>
      <c r="AH38" s="103">
        <f t="shared" ca="1" si="17"/>
        <v>40</v>
      </c>
      <c r="AI38" s="103"/>
      <c r="AJ38" s="103"/>
      <c r="AK38" s="103">
        <f ca="1">TLP!R41</f>
        <v>20</v>
      </c>
      <c r="AL38" s="103">
        <f ca="1">TLP!S41</f>
        <v>20</v>
      </c>
      <c r="AM38" s="103">
        <f t="shared" ca="1" si="18"/>
        <v>40</v>
      </c>
      <c r="AN38" s="103"/>
      <c r="AO38" s="103"/>
      <c r="AP38" s="103">
        <f ca="1">SEAC!R41</f>
        <v>20</v>
      </c>
      <c r="AQ38" s="103">
        <f ca="1">SEAC!S41</f>
        <v>20</v>
      </c>
      <c r="AR38" s="103">
        <f t="shared" ca="1" si="19"/>
        <v>40</v>
      </c>
      <c r="AS38" s="103"/>
      <c r="AT38" s="103"/>
      <c r="AU38" s="103">
        <f ca="1">ING.TEC!R41</f>
        <v>20</v>
      </c>
      <c r="AV38" s="103">
        <f ca="1">ING.TEC!S41</f>
        <v>20</v>
      </c>
      <c r="AW38" s="103">
        <f t="shared" ca="1" si="20"/>
        <v>40</v>
      </c>
      <c r="AX38" s="102">
        <f t="shared" ca="1" si="0"/>
        <v>28</v>
      </c>
      <c r="AY38" s="191" t="str">
        <f t="shared" ca="1" si="1"/>
        <v>NÃO TRANSITA</v>
      </c>
      <c r="AZ38" s="191"/>
      <c r="BA38" s="191"/>
      <c r="BB38" s="253">
        <v>28</v>
      </c>
      <c r="BC38" s="29" t="str">
        <f t="shared" ca="1" si="2"/>
        <v>M</v>
      </c>
      <c r="BD38" s="30">
        <f t="shared" ca="1" si="3"/>
        <v>0</v>
      </c>
      <c r="BE38" s="30">
        <f t="shared" ca="1" si="4"/>
        <v>0</v>
      </c>
      <c r="BF38" s="30">
        <f t="shared" ca="1" si="5"/>
        <v>0</v>
      </c>
      <c r="BG38" s="30">
        <f t="shared" ca="1" si="6"/>
        <v>0</v>
      </c>
      <c r="BH38" s="30">
        <f t="shared" ca="1" si="7"/>
        <v>0</v>
      </c>
      <c r="BI38" s="30">
        <f t="shared" ca="1" si="21"/>
        <v>0</v>
      </c>
      <c r="BJ38" s="30">
        <f t="shared" ca="1" si="8"/>
        <v>0</v>
      </c>
      <c r="BK38" s="30">
        <f t="shared" ca="1" si="9"/>
        <v>0</v>
      </c>
      <c r="BL38" s="30">
        <f t="shared" ca="1" si="10"/>
        <v>0</v>
      </c>
      <c r="BM38" s="31">
        <f t="shared" ca="1" si="11"/>
        <v>9</v>
      </c>
    </row>
    <row r="39" spans="1:65" ht="18" customHeight="1" thickBot="1">
      <c r="A39" s="32">
        <v>29</v>
      </c>
      <c r="B39" s="25">
        <f ca="1">LISTA!B36</f>
        <v>71611</v>
      </c>
      <c r="C39" s="26" t="str">
        <f ca="1">LISTA!C36</f>
        <v>PAULO ALFREDO XAVIER KOMBO</v>
      </c>
      <c r="D39" s="27" t="str">
        <f ca="1">LISTA!D36</f>
        <v>M</v>
      </c>
      <c r="E39" s="103"/>
      <c r="F39" s="103"/>
      <c r="G39" s="103">
        <f ca="1">OGI!R42</f>
        <v>0</v>
      </c>
      <c r="H39" s="103">
        <f ca="1">OGI!S42</f>
        <v>0</v>
      </c>
      <c r="I39" s="103">
        <f t="shared" ca="1" si="12"/>
        <v>0</v>
      </c>
      <c r="J39" s="103"/>
      <c r="K39" s="103"/>
      <c r="L39" s="103">
        <f ca="1">MAT!R42</f>
        <v>20</v>
      </c>
      <c r="M39" s="103">
        <f ca="1">MAT!S42</f>
        <v>20</v>
      </c>
      <c r="N39" s="103">
        <f t="shared" ca="1" si="13"/>
        <v>40</v>
      </c>
      <c r="O39" s="103"/>
      <c r="P39" s="103"/>
      <c r="Q39" s="103">
        <f ca="1">PT!R42</f>
        <v>15</v>
      </c>
      <c r="R39" s="103">
        <f ca="1">PT!S42</f>
        <v>19</v>
      </c>
      <c r="S39" s="103">
        <f t="shared" ca="1" si="14"/>
        <v>34</v>
      </c>
      <c r="T39" s="103"/>
      <c r="U39" s="103"/>
      <c r="V39" s="103">
        <f ca="1">FIS!R42</f>
        <v>20</v>
      </c>
      <c r="W39" s="103">
        <f ca="1">FIS!S42</f>
        <v>20</v>
      </c>
      <c r="X39" s="103">
        <f t="shared" ca="1" si="15"/>
        <v>40</v>
      </c>
      <c r="Y39" s="103"/>
      <c r="Z39" s="103"/>
      <c r="AA39" s="103">
        <f ca="1">TREI!R42</f>
        <v>20</v>
      </c>
      <c r="AB39" s="103">
        <f ca="1">TREI!S42</f>
        <v>20</v>
      </c>
      <c r="AC39" s="103">
        <f t="shared" ca="1" si="16"/>
        <v>40</v>
      </c>
      <c r="AD39" s="103"/>
      <c r="AE39" s="103"/>
      <c r="AF39" s="103">
        <f ca="1">EMP!R42</f>
        <v>20</v>
      </c>
      <c r="AG39" s="103">
        <f ca="1">EMP!S42</f>
        <v>20</v>
      </c>
      <c r="AH39" s="103">
        <f t="shared" ca="1" si="17"/>
        <v>40</v>
      </c>
      <c r="AI39" s="103"/>
      <c r="AJ39" s="103"/>
      <c r="AK39" s="103">
        <f ca="1">TLP!R42</f>
        <v>20</v>
      </c>
      <c r="AL39" s="103">
        <f ca="1">TLP!S42</f>
        <v>20</v>
      </c>
      <c r="AM39" s="103">
        <f t="shared" ca="1" si="18"/>
        <v>40</v>
      </c>
      <c r="AN39" s="103"/>
      <c r="AO39" s="103"/>
      <c r="AP39" s="103">
        <f ca="1">SEAC!R42</f>
        <v>20</v>
      </c>
      <c r="AQ39" s="103">
        <f ca="1">SEAC!S42</f>
        <v>20</v>
      </c>
      <c r="AR39" s="103">
        <f t="shared" ca="1" si="19"/>
        <v>40</v>
      </c>
      <c r="AS39" s="103"/>
      <c r="AT39" s="103"/>
      <c r="AU39" s="103">
        <f ca="1">ING.TEC!R42</f>
        <v>20</v>
      </c>
      <c r="AV39" s="103">
        <f ca="1">ING.TEC!S42</f>
        <v>20</v>
      </c>
      <c r="AW39" s="103">
        <f t="shared" ca="1" si="20"/>
        <v>40</v>
      </c>
      <c r="AX39" s="102">
        <f t="shared" ca="1" si="0"/>
        <v>29</v>
      </c>
      <c r="AY39" s="191" t="str">
        <f t="shared" ca="1" si="1"/>
        <v>NÃO TRANSITA</v>
      </c>
      <c r="AZ39" s="191"/>
      <c r="BA39" s="191"/>
      <c r="BB39" s="253">
        <v>29</v>
      </c>
      <c r="BC39" s="29" t="str">
        <f t="shared" ca="1" si="2"/>
        <v>M</v>
      </c>
      <c r="BD39" s="30">
        <f t="shared" ca="1" si="3"/>
        <v>0</v>
      </c>
      <c r="BE39" s="30">
        <f t="shared" ca="1" si="4"/>
        <v>0</v>
      </c>
      <c r="BF39" s="30">
        <f t="shared" ca="1" si="5"/>
        <v>0</v>
      </c>
      <c r="BG39" s="30">
        <f t="shared" ca="1" si="6"/>
        <v>0</v>
      </c>
      <c r="BH39" s="30">
        <f t="shared" ca="1" si="7"/>
        <v>0</v>
      </c>
      <c r="BI39" s="30">
        <f t="shared" ca="1" si="21"/>
        <v>0</v>
      </c>
      <c r="BJ39" s="30">
        <f t="shared" ca="1" si="8"/>
        <v>0</v>
      </c>
      <c r="BK39" s="30">
        <f t="shared" ca="1" si="9"/>
        <v>0</v>
      </c>
      <c r="BL39" s="30">
        <f t="shared" ca="1" si="10"/>
        <v>0</v>
      </c>
      <c r="BM39" s="31">
        <f t="shared" ca="1" si="11"/>
        <v>9</v>
      </c>
    </row>
    <row r="40" spans="1:65" ht="18" customHeight="1" thickBot="1">
      <c r="A40" s="32">
        <v>30</v>
      </c>
      <c r="B40" s="25">
        <f ca="1">LISTA!B37</f>
        <v>71612</v>
      </c>
      <c r="C40" s="26" t="str">
        <f ca="1">LISTA!C37</f>
        <v>ROSA SARA CABRAL VUMBA</v>
      </c>
      <c r="D40" s="27" t="str">
        <f ca="1">LISTA!D37</f>
        <v>F</v>
      </c>
      <c r="E40" s="103"/>
      <c r="F40" s="103"/>
      <c r="G40" s="103">
        <f ca="1">OGI!R43</f>
        <v>0</v>
      </c>
      <c r="H40" s="103">
        <f ca="1">OGI!S43</f>
        <v>0</v>
      </c>
      <c r="I40" s="103">
        <f t="shared" ca="1" si="12"/>
        <v>0</v>
      </c>
      <c r="J40" s="103"/>
      <c r="K40" s="103"/>
      <c r="L40" s="103">
        <f ca="1">MAT!R43</f>
        <v>20</v>
      </c>
      <c r="M40" s="103">
        <f ca="1">MAT!S43</f>
        <v>20</v>
      </c>
      <c r="N40" s="103">
        <f t="shared" ca="1" si="13"/>
        <v>40</v>
      </c>
      <c r="O40" s="103"/>
      <c r="P40" s="103"/>
      <c r="Q40" s="103">
        <f ca="1">PT!R43</f>
        <v>15</v>
      </c>
      <c r="R40" s="103">
        <f ca="1">PT!S43</f>
        <v>19</v>
      </c>
      <c r="S40" s="103">
        <f t="shared" ca="1" si="14"/>
        <v>34</v>
      </c>
      <c r="T40" s="103"/>
      <c r="U40" s="103"/>
      <c r="V40" s="103">
        <f ca="1">FIS!R43</f>
        <v>20</v>
      </c>
      <c r="W40" s="103">
        <f ca="1">FIS!S43</f>
        <v>20</v>
      </c>
      <c r="X40" s="103">
        <f t="shared" ca="1" si="15"/>
        <v>40</v>
      </c>
      <c r="Y40" s="103"/>
      <c r="Z40" s="103"/>
      <c r="AA40" s="103">
        <f ca="1">TREI!R43</f>
        <v>20</v>
      </c>
      <c r="AB40" s="103">
        <f ca="1">TREI!S43</f>
        <v>20</v>
      </c>
      <c r="AC40" s="103">
        <f t="shared" ca="1" si="16"/>
        <v>40</v>
      </c>
      <c r="AD40" s="103"/>
      <c r="AE40" s="103"/>
      <c r="AF40" s="103">
        <f ca="1">EMP!R43</f>
        <v>20</v>
      </c>
      <c r="AG40" s="103">
        <f ca="1">EMP!S43</f>
        <v>20</v>
      </c>
      <c r="AH40" s="103">
        <f t="shared" ca="1" si="17"/>
        <v>40</v>
      </c>
      <c r="AI40" s="103"/>
      <c r="AJ40" s="103"/>
      <c r="AK40" s="103">
        <f ca="1">TLP!R43</f>
        <v>20</v>
      </c>
      <c r="AL40" s="103">
        <f ca="1">TLP!S43</f>
        <v>20</v>
      </c>
      <c r="AM40" s="103">
        <f t="shared" ca="1" si="18"/>
        <v>40</v>
      </c>
      <c r="AN40" s="103"/>
      <c r="AO40" s="103"/>
      <c r="AP40" s="103">
        <f ca="1">SEAC!R43</f>
        <v>20</v>
      </c>
      <c r="AQ40" s="103">
        <f ca="1">SEAC!S43</f>
        <v>20</v>
      </c>
      <c r="AR40" s="103">
        <f t="shared" ca="1" si="19"/>
        <v>40</v>
      </c>
      <c r="AS40" s="103"/>
      <c r="AT40" s="103"/>
      <c r="AU40" s="103">
        <f ca="1">ING.TEC!R43</f>
        <v>20</v>
      </c>
      <c r="AV40" s="103">
        <f ca="1">ING.TEC!S43</f>
        <v>20</v>
      </c>
      <c r="AW40" s="103">
        <f t="shared" ca="1" si="20"/>
        <v>40</v>
      </c>
      <c r="AX40" s="102">
        <f t="shared" ca="1" si="0"/>
        <v>30</v>
      </c>
      <c r="AY40" s="191" t="str">
        <f t="shared" ca="1" si="1"/>
        <v>NÃO TRANSITA</v>
      </c>
      <c r="AZ40" s="191"/>
      <c r="BA40" s="191"/>
      <c r="BB40" s="253">
        <v>30</v>
      </c>
      <c r="BC40" s="29" t="str">
        <f t="shared" ca="1" si="2"/>
        <v>F</v>
      </c>
      <c r="BD40" s="30">
        <f t="shared" ca="1" si="3"/>
        <v>0</v>
      </c>
      <c r="BE40" s="30">
        <f t="shared" ca="1" si="4"/>
        <v>0</v>
      </c>
      <c r="BF40" s="30">
        <f t="shared" ca="1" si="5"/>
        <v>0</v>
      </c>
      <c r="BG40" s="30">
        <f t="shared" ca="1" si="6"/>
        <v>0</v>
      </c>
      <c r="BH40" s="30">
        <f t="shared" ca="1" si="7"/>
        <v>0</v>
      </c>
      <c r="BI40" s="30">
        <f t="shared" ca="1" si="21"/>
        <v>0</v>
      </c>
      <c r="BJ40" s="30">
        <f t="shared" ca="1" si="8"/>
        <v>0</v>
      </c>
      <c r="BK40" s="30">
        <f t="shared" ca="1" si="9"/>
        <v>0</v>
      </c>
      <c r="BL40" s="30">
        <f t="shared" ca="1" si="10"/>
        <v>0</v>
      </c>
      <c r="BM40" s="31">
        <f t="shared" ca="1" si="11"/>
        <v>9</v>
      </c>
    </row>
    <row r="41" spans="1:65" ht="18" customHeight="1" thickBot="1">
      <c r="A41" s="32">
        <v>31</v>
      </c>
      <c r="B41" s="25">
        <f ca="1">LISTA!B38</f>
        <v>68722</v>
      </c>
      <c r="C41" s="26" t="str">
        <f ca="1">LISTA!C38</f>
        <v>STEFANE DEISE VEMBA QUINANA</v>
      </c>
      <c r="D41" s="27" t="str">
        <f ca="1">LISTA!D38</f>
        <v>F</v>
      </c>
      <c r="E41" s="103"/>
      <c r="F41" s="103"/>
      <c r="G41" s="103">
        <f ca="1">OGI!R44</f>
        <v>0</v>
      </c>
      <c r="H41" s="103">
        <f ca="1">OGI!S44</f>
        <v>0</v>
      </c>
      <c r="I41" s="103">
        <f t="shared" ca="1" si="12"/>
        <v>0</v>
      </c>
      <c r="J41" s="103"/>
      <c r="K41" s="103"/>
      <c r="L41" s="103">
        <f ca="1">MAT!R44</f>
        <v>20</v>
      </c>
      <c r="M41" s="103">
        <f ca="1">MAT!S44</f>
        <v>20</v>
      </c>
      <c r="N41" s="103">
        <f t="shared" ca="1" si="13"/>
        <v>40</v>
      </c>
      <c r="O41" s="103"/>
      <c r="P41" s="103"/>
      <c r="Q41" s="103">
        <f ca="1">PT!R44</f>
        <v>15</v>
      </c>
      <c r="R41" s="103">
        <f ca="1">PT!S44</f>
        <v>19</v>
      </c>
      <c r="S41" s="103">
        <f t="shared" ca="1" si="14"/>
        <v>34</v>
      </c>
      <c r="T41" s="103"/>
      <c r="U41" s="103"/>
      <c r="V41" s="103">
        <f ca="1">FIS!R44</f>
        <v>20</v>
      </c>
      <c r="W41" s="103">
        <f ca="1">FIS!S44</f>
        <v>20</v>
      </c>
      <c r="X41" s="103">
        <f t="shared" ca="1" si="15"/>
        <v>40</v>
      </c>
      <c r="Y41" s="103"/>
      <c r="Z41" s="103"/>
      <c r="AA41" s="103">
        <f ca="1">TREI!R44</f>
        <v>20</v>
      </c>
      <c r="AB41" s="103">
        <f ca="1">TREI!S44</f>
        <v>20</v>
      </c>
      <c r="AC41" s="103">
        <f t="shared" ca="1" si="16"/>
        <v>40</v>
      </c>
      <c r="AD41" s="103"/>
      <c r="AE41" s="103"/>
      <c r="AF41" s="103">
        <f ca="1">EMP!R44</f>
        <v>20</v>
      </c>
      <c r="AG41" s="103">
        <f ca="1">EMP!S44</f>
        <v>20</v>
      </c>
      <c r="AH41" s="103">
        <f t="shared" ca="1" si="17"/>
        <v>40</v>
      </c>
      <c r="AI41" s="103"/>
      <c r="AJ41" s="103"/>
      <c r="AK41" s="103">
        <f ca="1">TLP!R44</f>
        <v>20</v>
      </c>
      <c r="AL41" s="103">
        <f ca="1">TLP!S44</f>
        <v>20</v>
      </c>
      <c r="AM41" s="103">
        <f t="shared" ca="1" si="18"/>
        <v>40</v>
      </c>
      <c r="AN41" s="103"/>
      <c r="AO41" s="103"/>
      <c r="AP41" s="103">
        <f ca="1">SEAC!R44</f>
        <v>20</v>
      </c>
      <c r="AQ41" s="103">
        <f ca="1">SEAC!S44</f>
        <v>20</v>
      </c>
      <c r="AR41" s="103">
        <f t="shared" ca="1" si="19"/>
        <v>0</v>
      </c>
      <c r="AS41" s="103"/>
      <c r="AT41" s="103"/>
      <c r="AU41" s="103">
        <f ca="1">ING.TEC!R44</f>
        <v>20</v>
      </c>
      <c r="AV41" s="103">
        <f ca="1">ING.TEC!S44</f>
        <v>20</v>
      </c>
      <c r="AW41" s="103">
        <f t="shared" ca="1" si="20"/>
        <v>40</v>
      </c>
      <c r="AX41" s="102">
        <f t="shared" ca="1" si="0"/>
        <v>31</v>
      </c>
      <c r="AY41" s="191" t="str">
        <f t="shared" ca="1" si="1"/>
        <v>NÃO TRANSITA</v>
      </c>
      <c r="AZ41" s="191"/>
      <c r="BA41" s="191"/>
      <c r="BB41" s="253">
        <v>31</v>
      </c>
      <c r="BC41" s="29" t="str">
        <f t="shared" ca="1" si="2"/>
        <v>F</v>
      </c>
      <c r="BD41" s="30">
        <f t="shared" ca="1" si="3"/>
        <v>0</v>
      </c>
      <c r="BE41" s="30">
        <f t="shared" ca="1" si="4"/>
        <v>0</v>
      </c>
      <c r="BF41" s="30">
        <f t="shared" ca="1" si="5"/>
        <v>0</v>
      </c>
      <c r="BG41" s="30">
        <f t="shared" ca="1" si="6"/>
        <v>0</v>
      </c>
      <c r="BH41" s="30">
        <f t="shared" ca="1" si="7"/>
        <v>0</v>
      </c>
      <c r="BI41" s="30">
        <f t="shared" ca="1" si="21"/>
        <v>0</v>
      </c>
      <c r="BJ41" s="30">
        <f t="shared" ca="1" si="8"/>
        <v>0</v>
      </c>
      <c r="BK41" s="30">
        <f t="shared" ca="1" si="9"/>
        <v>0</v>
      </c>
      <c r="BL41" s="30">
        <f t="shared" ca="1" si="10"/>
        <v>0</v>
      </c>
      <c r="BM41" s="31">
        <f t="shared" ca="1" si="11"/>
        <v>9</v>
      </c>
    </row>
    <row r="42" spans="1:65" ht="18" customHeight="1" thickBot="1">
      <c r="A42" s="32">
        <v>32</v>
      </c>
      <c r="B42" s="25">
        <f ca="1">LISTA!B39</f>
        <v>65824</v>
      </c>
      <c r="C42" s="26" t="str">
        <f ca="1">LISTA!C39</f>
        <v>WANDERSON CRISTIANO JOSÉ MORAIS(Exame especial)</v>
      </c>
      <c r="D42" s="27" t="str">
        <f ca="1">LISTA!D39</f>
        <v>m</v>
      </c>
      <c r="E42" s="103"/>
      <c r="F42" s="103"/>
      <c r="G42" s="103">
        <f ca="1">OGI!R45</f>
        <v>0</v>
      </c>
      <c r="H42" s="103">
        <f ca="1">OGI!S45</f>
        <v>0</v>
      </c>
      <c r="I42" s="103">
        <f t="shared" ca="1" si="12"/>
        <v>0</v>
      </c>
      <c r="J42" s="103"/>
      <c r="K42" s="103"/>
      <c r="L42" s="103">
        <f ca="1">MAT!R45</f>
        <v>20</v>
      </c>
      <c r="M42" s="103">
        <f ca="1">MAT!S45</f>
        <v>20</v>
      </c>
      <c r="N42" s="103">
        <f t="shared" ca="1" si="13"/>
        <v>40</v>
      </c>
      <c r="O42" s="103"/>
      <c r="P42" s="103"/>
      <c r="Q42" s="103">
        <f ca="1">PT!R45</f>
        <v>15</v>
      </c>
      <c r="R42" s="103">
        <f ca="1">PT!S45</f>
        <v>19</v>
      </c>
      <c r="S42" s="103">
        <f t="shared" ca="1" si="14"/>
        <v>34</v>
      </c>
      <c r="T42" s="103"/>
      <c r="U42" s="103"/>
      <c r="V42" s="103">
        <f ca="1">FIS!R45</f>
        <v>20</v>
      </c>
      <c r="W42" s="103">
        <f ca="1">FIS!S45</f>
        <v>20</v>
      </c>
      <c r="X42" s="103">
        <f t="shared" ca="1" si="15"/>
        <v>40</v>
      </c>
      <c r="Y42" s="103"/>
      <c r="Z42" s="103"/>
      <c r="AA42" s="103">
        <f ca="1">TREI!R45</f>
        <v>20</v>
      </c>
      <c r="AB42" s="103">
        <f ca="1">TREI!S45</f>
        <v>20</v>
      </c>
      <c r="AC42" s="103">
        <f t="shared" ca="1" si="16"/>
        <v>40</v>
      </c>
      <c r="AD42" s="103"/>
      <c r="AE42" s="103"/>
      <c r="AF42" s="103">
        <f ca="1">EMP!R45</f>
        <v>20</v>
      </c>
      <c r="AG42" s="103">
        <f ca="1">EMP!S45</f>
        <v>20</v>
      </c>
      <c r="AH42" s="103">
        <f t="shared" ca="1" si="17"/>
        <v>40</v>
      </c>
      <c r="AI42" s="103"/>
      <c r="AJ42" s="103"/>
      <c r="AK42" s="103">
        <f ca="1">TLP!R45</f>
        <v>20</v>
      </c>
      <c r="AL42" s="103">
        <f ca="1">TLP!S45</f>
        <v>20</v>
      </c>
      <c r="AM42" s="103">
        <f t="shared" ca="1" si="18"/>
        <v>40</v>
      </c>
      <c r="AN42" s="103"/>
      <c r="AO42" s="103"/>
      <c r="AP42" s="103">
        <f ca="1">SEAC!R45</f>
        <v>20</v>
      </c>
      <c r="AQ42" s="103">
        <f ca="1">SEAC!S45</f>
        <v>20</v>
      </c>
      <c r="AR42" s="103">
        <f t="shared" ca="1" si="19"/>
        <v>40</v>
      </c>
      <c r="AS42" s="103"/>
      <c r="AT42" s="103"/>
      <c r="AU42" s="103">
        <f ca="1">ING.TEC!R45</f>
        <v>20</v>
      </c>
      <c r="AV42" s="103">
        <f ca="1">ING.TEC!S45</f>
        <v>20</v>
      </c>
      <c r="AW42" s="103">
        <f t="shared" ca="1" si="20"/>
        <v>40</v>
      </c>
      <c r="AX42" s="102">
        <f t="shared" ca="1" si="0"/>
        <v>32</v>
      </c>
      <c r="AY42" s="191" t="str">
        <f t="shared" ca="1" si="1"/>
        <v>NÃO TRANSITA</v>
      </c>
      <c r="AZ42" s="191"/>
      <c r="BA42" s="191"/>
      <c r="BB42" s="253">
        <v>32</v>
      </c>
      <c r="BC42" s="29" t="str">
        <f t="shared" ca="1" si="2"/>
        <v>m</v>
      </c>
      <c r="BD42" s="30">
        <f t="shared" ca="1" si="3"/>
        <v>0</v>
      </c>
      <c r="BE42" s="30">
        <f t="shared" ca="1" si="4"/>
        <v>0</v>
      </c>
      <c r="BF42" s="30">
        <f t="shared" ca="1" si="5"/>
        <v>0</v>
      </c>
      <c r="BG42" s="30">
        <f t="shared" ca="1" si="6"/>
        <v>0</v>
      </c>
      <c r="BH42" s="30">
        <f t="shared" ca="1" si="7"/>
        <v>0</v>
      </c>
      <c r="BI42" s="30">
        <f t="shared" ca="1" si="21"/>
        <v>0</v>
      </c>
      <c r="BJ42" s="30">
        <f t="shared" ca="1" si="8"/>
        <v>0</v>
      </c>
      <c r="BK42" s="30">
        <f t="shared" ca="1" si="9"/>
        <v>0</v>
      </c>
      <c r="BL42" s="30">
        <f t="shared" ca="1" si="10"/>
        <v>0</v>
      </c>
      <c r="BM42" s="31">
        <f t="shared" ca="1" si="11"/>
        <v>9</v>
      </c>
    </row>
    <row r="43" spans="1:65" s="107" customFormat="1" ht="18" customHeight="1" thickBot="1">
      <c r="A43" s="32">
        <v>33</v>
      </c>
      <c r="B43" s="25">
        <f ca="1">LISTA!B40</f>
        <v>68668</v>
      </c>
      <c r="C43" s="26" t="str">
        <f ca="1">LISTA!C40</f>
        <v>PEDRO PETELSON PEQUENO LOURENÇO(EXAME ESPECIAL)</v>
      </c>
      <c r="D43" s="27" t="str">
        <f ca="1">LISTA!D40</f>
        <v>M</v>
      </c>
      <c r="E43" s="103"/>
      <c r="F43" s="103"/>
      <c r="G43" s="103">
        <f ca="1">OGI!R46</f>
        <v>0</v>
      </c>
      <c r="H43" s="103">
        <f ca="1">OGI!S46</f>
        <v>0</v>
      </c>
      <c r="I43" s="103">
        <f t="shared" ref="I43" ca="1" si="22">G43+H43</f>
        <v>0</v>
      </c>
      <c r="J43" s="103"/>
      <c r="K43" s="103"/>
      <c r="L43" s="103">
        <f ca="1">MAT!R46</f>
        <v>20</v>
      </c>
      <c r="M43" s="103">
        <f ca="1">MAT!S46</f>
        <v>20</v>
      </c>
      <c r="N43" s="103">
        <f t="shared" ref="N43" ca="1" si="23">L43+M43</f>
        <v>0</v>
      </c>
      <c r="O43" s="103"/>
      <c r="P43" s="103"/>
      <c r="Q43" s="103">
        <f ca="1">PT!R46</f>
        <v>15</v>
      </c>
      <c r="R43" s="103">
        <f ca="1">PT!S46</f>
        <v>19</v>
      </c>
      <c r="S43" s="103">
        <f t="shared" ref="S43" ca="1" si="24">Q43+R43</f>
        <v>34</v>
      </c>
      <c r="T43" s="103"/>
      <c r="U43" s="103"/>
      <c r="V43" s="103">
        <f ca="1">FIS!R46</f>
        <v>20</v>
      </c>
      <c r="W43" s="103">
        <f ca="1">FIS!S46</f>
        <v>20</v>
      </c>
      <c r="X43" s="103">
        <f t="shared" ref="X43" ca="1" si="25">V43+W43</f>
        <v>40</v>
      </c>
      <c r="Y43" s="103"/>
      <c r="Z43" s="103"/>
      <c r="AA43" s="103">
        <f ca="1">TREI!R46</f>
        <v>20</v>
      </c>
      <c r="AB43" s="103">
        <f ca="1">TREI!S46</f>
        <v>20</v>
      </c>
      <c r="AC43" s="103">
        <f t="shared" ref="AC43" ca="1" si="26">AA43+AB43</f>
        <v>0</v>
      </c>
      <c r="AD43" s="103"/>
      <c r="AE43" s="103"/>
      <c r="AF43" s="103">
        <f ca="1">EMP!R46</f>
        <v>20</v>
      </c>
      <c r="AG43" s="103">
        <f ca="1">EMP!S46</f>
        <v>20</v>
      </c>
      <c r="AH43" s="103">
        <f t="shared" ref="AH43" ca="1" si="27">AF43+AG43</f>
        <v>0</v>
      </c>
      <c r="AI43" s="103"/>
      <c r="AJ43" s="103"/>
      <c r="AK43" s="103">
        <f ca="1">TLP!R46</f>
        <v>20</v>
      </c>
      <c r="AL43" s="103">
        <f ca="1">TLP!S46</f>
        <v>20</v>
      </c>
      <c r="AM43" s="103">
        <f t="shared" ref="AM43" ca="1" si="28">AK43+AL43</f>
        <v>0</v>
      </c>
      <c r="AN43" s="103"/>
      <c r="AO43" s="103"/>
      <c r="AP43" s="103">
        <f ca="1">SEAC!R46</f>
        <v>20</v>
      </c>
      <c r="AQ43" s="103">
        <f ca="1">SEAC!S46</f>
        <v>20</v>
      </c>
      <c r="AR43" s="103">
        <f t="shared" ref="AR43" ca="1" si="29">AP43+AQ43</f>
        <v>40</v>
      </c>
      <c r="AS43" s="103"/>
      <c r="AT43" s="103"/>
      <c r="AU43" s="103">
        <f ca="1">ING.TEC!R46</f>
        <v>20</v>
      </c>
      <c r="AV43" s="103">
        <f ca="1">ING.TEC!S46</f>
        <v>20</v>
      </c>
      <c r="AW43" s="103">
        <f t="shared" ref="AW43" ca="1" si="30">AU43+AV43</f>
        <v>40</v>
      </c>
      <c r="AX43" s="102">
        <f t="shared" ref="AX43" ca="1" si="31">A43</f>
        <v>33</v>
      </c>
      <c r="AY43" s="191" t="str">
        <f t="shared" ref="AY43" ca="1" si="32">IF(BM43&lt;=2,"TRANSITA","NÃO TRANSITA")</f>
        <v>NÃO TRANSITA</v>
      </c>
      <c r="AZ43" s="191"/>
      <c r="BA43" s="191"/>
      <c r="BB43" s="253">
        <v>33</v>
      </c>
      <c r="BC43" s="29" t="str">
        <f t="shared" ref="BC43" ca="1" si="33">+D43</f>
        <v>M</v>
      </c>
      <c r="BD43" s="30">
        <f t="shared" ref="BD43" ca="1" si="34">I43</f>
        <v>0</v>
      </c>
      <c r="BE43" s="30">
        <f t="shared" ref="BE43" ca="1" si="35">N43</f>
        <v>0</v>
      </c>
      <c r="BF43" s="30">
        <f t="shared" ref="BF43" ca="1" si="36">S43</f>
        <v>0</v>
      </c>
      <c r="BG43" s="30">
        <f t="shared" ref="BG43" ca="1" si="37">X43</f>
        <v>0</v>
      </c>
      <c r="BH43" s="30">
        <f t="shared" ref="BH43" ca="1" si="38">AC43</f>
        <v>0</v>
      </c>
      <c r="BI43" s="30">
        <f t="shared" ref="BI43" ca="1" si="39">AH43</f>
        <v>0</v>
      </c>
      <c r="BJ43" s="30">
        <f t="shared" ref="BJ43" ca="1" si="40">+AM43</f>
        <v>0</v>
      </c>
      <c r="BK43" s="30">
        <f t="shared" ref="BK43" ca="1" si="41">+AR43</f>
        <v>0</v>
      </c>
      <c r="BL43" s="30">
        <f t="shared" ref="BL43" ca="1" si="42">+AW43</f>
        <v>0</v>
      </c>
      <c r="BM43" s="31">
        <f t="shared" ref="BM43" ca="1" si="43">COUNTIF(BD43:BL43,"&lt;9,5")</f>
        <v>9</v>
      </c>
    </row>
    <row r="44" spans="1:65" s="107" customFormat="1" ht="18" customHeight="1" thickBot="1">
      <c r="A44" s="32">
        <v>34</v>
      </c>
      <c r="B44" s="25">
        <f ca="1">LISTA!B41</f>
        <v>68703</v>
      </c>
      <c r="C44" s="26" t="str">
        <f ca="1">LISTA!C41</f>
        <v>JOEL PANZO JOSÉ(EXAME ESPECIAL)</v>
      </c>
      <c r="D44" s="27" t="str">
        <f ca="1">LISTA!D41</f>
        <v>M</v>
      </c>
      <c r="E44" s="103"/>
      <c r="F44" s="103"/>
      <c r="G44" s="103">
        <f ca="1">OGI!R47</f>
        <v>0</v>
      </c>
      <c r="H44" s="103">
        <f ca="1">OGI!S47</f>
        <v>0</v>
      </c>
      <c r="I44" s="103">
        <f t="shared" ref="I44" ca="1" si="44">G44+H44</f>
        <v>0</v>
      </c>
      <c r="J44" s="103"/>
      <c r="K44" s="103"/>
      <c r="L44" s="103">
        <f ca="1">MAT!R47</f>
        <v>20</v>
      </c>
      <c r="M44" s="103">
        <f ca="1">MAT!S47</f>
        <v>20</v>
      </c>
      <c r="N44" s="103">
        <f t="shared" ref="N44" ca="1" si="45">L44+M44</f>
        <v>0</v>
      </c>
      <c r="O44" s="103"/>
      <c r="P44" s="103"/>
      <c r="Q44" s="103">
        <f ca="1">PT!R47</f>
        <v>15</v>
      </c>
      <c r="R44" s="103">
        <f ca="1">PT!S47</f>
        <v>19</v>
      </c>
      <c r="S44" s="103">
        <f t="shared" ref="S44" ca="1" si="46">Q44+R44</f>
        <v>34</v>
      </c>
      <c r="T44" s="103"/>
      <c r="U44" s="103"/>
      <c r="V44" s="103">
        <f ca="1">FIS!R47</f>
        <v>20</v>
      </c>
      <c r="W44" s="103">
        <f ca="1">FIS!S47</f>
        <v>20</v>
      </c>
      <c r="X44" s="103">
        <f t="shared" ref="X44" ca="1" si="47">V44+W44</f>
        <v>40</v>
      </c>
      <c r="Y44" s="103"/>
      <c r="Z44" s="103"/>
      <c r="AA44" s="103">
        <f ca="1">TREI!R47</f>
        <v>20</v>
      </c>
      <c r="AB44" s="103">
        <f ca="1">TREI!S47</f>
        <v>20</v>
      </c>
      <c r="AC44" s="103">
        <f t="shared" ref="AC44" ca="1" si="48">AA44+AB44</f>
        <v>0</v>
      </c>
      <c r="AD44" s="103"/>
      <c r="AE44" s="103"/>
      <c r="AF44" s="103">
        <f ca="1">EMP!R47</f>
        <v>20</v>
      </c>
      <c r="AG44" s="103">
        <f ca="1">EMP!S47</f>
        <v>20</v>
      </c>
      <c r="AH44" s="103">
        <f t="shared" ref="AH44" ca="1" si="49">AF44+AG44</f>
        <v>40</v>
      </c>
      <c r="AI44" s="103"/>
      <c r="AJ44" s="103"/>
      <c r="AK44" s="103">
        <f ca="1">TLP!R47</f>
        <v>20</v>
      </c>
      <c r="AL44" s="103">
        <f ca="1">TLP!S47</f>
        <v>20</v>
      </c>
      <c r="AM44" s="103">
        <f t="shared" ref="AM44" ca="1" si="50">AK44+AL44</f>
        <v>40</v>
      </c>
      <c r="AN44" s="103"/>
      <c r="AO44" s="103"/>
      <c r="AP44" s="103">
        <f ca="1">SEAC!R47</f>
        <v>20</v>
      </c>
      <c r="AQ44" s="103">
        <f ca="1">SEAC!S47</f>
        <v>20</v>
      </c>
      <c r="AR44" s="103">
        <f t="shared" ref="AR44" ca="1" si="51">AP44+AQ44</f>
        <v>0</v>
      </c>
      <c r="AS44" s="103"/>
      <c r="AT44" s="103"/>
      <c r="AU44" s="103">
        <f ca="1">ING.TEC!R47</f>
        <v>20</v>
      </c>
      <c r="AV44" s="103">
        <f ca="1">ING.TEC!S47</f>
        <v>20</v>
      </c>
      <c r="AW44" s="103">
        <f t="shared" ref="AW44" ca="1" si="52">AU44+AV44</f>
        <v>40</v>
      </c>
      <c r="AX44" s="102">
        <f t="shared" ref="AX44" ca="1" si="53">A44</f>
        <v>34</v>
      </c>
      <c r="AY44" s="191" t="str">
        <f t="shared" ref="AY44" ca="1" si="54">IF(BM44&lt;=2,"TRANSITA","NÃO TRANSITA")</f>
        <v>NÃO TRANSITA</v>
      </c>
      <c r="AZ44" s="191"/>
      <c r="BA44" s="191"/>
      <c r="BB44" s="253">
        <v>34</v>
      </c>
      <c r="BC44" s="29" t="str">
        <f t="shared" ref="BC44" ca="1" si="55">+D44</f>
        <v>M</v>
      </c>
      <c r="BD44" s="30">
        <f t="shared" ref="BD44" ca="1" si="56">I44</f>
        <v>0</v>
      </c>
      <c r="BE44" s="30">
        <f t="shared" ref="BE44" ca="1" si="57">N44</f>
        <v>0</v>
      </c>
      <c r="BF44" s="30">
        <f t="shared" ref="BF44" ca="1" si="58">S44</f>
        <v>34</v>
      </c>
      <c r="BG44" s="30">
        <f t="shared" ref="BG44" ca="1" si="59">X44</f>
        <v>0</v>
      </c>
      <c r="BH44" s="30">
        <f t="shared" ref="BH44" ca="1" si="60">AC44</f>
        <v>0</v>
      </c>
      <c r="BI44" s="30">
        <f t="shared" ref="BI44" ca="1" si="61">AH44</f>
        <v>40</v>
      </c>
      <c r="BJ44" s="30">
        <f t="shared" ref="BJ44" ca="1" si="62">+AM44</f>
        <v>0</v>
      </c>
      <c r="BK44" s="30">
        <f t="shared" ref="BK44" ca="1" si="63">+AR44</f>
        <v>0</v>
      </c>
      <c r="BL44" s="30">
        <f t="shared" ref="BL44" ca="1" si="64">+AW44</f>
        <v>0</v>
      </c>
      <c r="BM44" s="31">
        <f t="shared" ref="BM44" ca="1" si="65">COUNTIF(BD44:BL44,"&lt;9,5")</f>
        <v>7</v>
      </c>
    </row>
    <row r="45" spans="1:65" ht="30" customHeight="1">
      <c r="A45" s="254"/>
      <c r="B45" s="255"/>
      <c r="C45" s="255"/>
      <c r="D45" s="251"/>
      <c r="E45" s="256"/>
      <c r="F45" s="255"/>
      <c r="G45" s="255"/>
      <c r="H45" s="255"/>
      <c r="I45" s="251"/>
      <c r="J45" s="256"/>
      <c r="K45" s="255"/>
      <c r="L45" s="255"/>
      <c r="M45" s="255"/>
      <c r="N45" s="251"/>
      <c r="O45" s="256"/>
      <c r="P45" s="255"/>
      <c r="Q45" s="255"/>
      <c r="R45" s="255"/>
      <c r="S45" s="251"/>
      <c r="T45" s="256"/>
      <c r="U45" s="255"/>
      <c r="V45" s="255"/>
      <c r="W45" s="255"/>
      <c r="X45" s="251"/>
      <c r="Y45" s="256"/>
      <c r="Z45" s="255"/>
      <c r="AA45" s="255"/>
      <c r="AB45" s="255"/>
      <c r="AC45" s="251"/>
      <c r="AD45" s="114"/>
      <c r="AE45" s="114"/>
      <c r="AF45" s="114"/>
      <c r="AG45" s="114"/>
      <c r="AH45" s="114"/>
      <c r="AI45" s="256"/>
      <c r="AJ45" s="255"/>
      <c r="AK45" s="255"/>
      <c r="AL45" s="255"/>
      <c r="AM45" s="251"/>
      <c r="AN45" s="257"/>
      <c r="AO45" s="255"/>
      <c r="AP45" s="255"/>
      <c r="AQ45" s="255"/>
      <c r="AR45" s="251"/>
      <c r="AS45" s="256"/>
      <c r="AT45" s="255"/>
      <c r="AU45" s="255"/>
      <c r="AV45" s="255"/>
      <c r="AW45" s="251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</row>
    <row r="46" spans="1:65" ht="12.75" customHeight="1">
      <c r="A46" s="210" t="s">
        <v>119</v>
      </c>
      <c r="B46" s="220"/>
      <c r="C46" s="220"/>
      <c r="D46" s="220"/>
      <c r="E46" s="220"/>
      <c r="F46" s="220"/>
      <c r="G46" s="220"/>
      <c r="H46" s="220"/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11"/>
      <c r="Z46" s="220"/>
      <c r="AA46" s="220"/>
      <c r="AB46" s="220"/>
      <c r="AC46" s="220"/>
      <c r="AD46" s="109"/>
      <c r="AE46" s="109"/>
      <c r="AF46" s="109"/>
      <c r="AG46" s="109"/>
      <c r="AH46" s="109"/>
      <c r="AI46" s="115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</row>
    <row r="47" spans="1:65" ht="12.75" customHeight="1">
      <c r="A47" s="258"/>
      <c r="B47" s="258"/>
      <c r="C47" s="258"/>
      <c r="D47" s="259"/>
      <c r="E47" s="212" t="s">
        <v>120</v>
      </c>
      <c r="F47" s="260"/>
      <c r="G47" s="260"/>
      <c r="H47" s="261"/>
      <c r="I47" s="35">
        <f ca="1">COUNTIFS(D11:D44,"=M",I11:I44,"&gt;=9,5")</f>
        <v>0</v>
      </c>
      <c r="J47" s="212" t="s">
        <v>120</v>
      </c>
      <c r="K47" s="260"/>
      <c r="L47" s="260"/>
      <c r="M47" s="261"/>
      <c r="N47" s="35">
        <f ca="1">COUNTIFS(D11:D44,"=M",N11:N44,"&gt;=9,5")</f>
        <v>26</v>
      </c>
      <c r="O47" s="212" t="s">
        <v>120</v>
      </c>
      <c r="P47" s="260"/>
      <c r="Q47" s="260"/>
      <c r="R47" s="261"/>
      <c r="S47" s="35">
        <f ca="1">COUNTIFS(D11:D44,"=M",S11:S44,"&gt;=9,5")</f>
        <v>28</v>
      </c>
      <c r="T47" s="212" t="s">
        <v>120</v>
      </c>
      <c r="U47" s="260"/>
      <c r="V47" s="260"/>
      <c r="W47" s="261"/>
      <c r="X47" s="35">
        <f ca="1">COUNTIFS(D11:D43,"=M",X11:X43,"&gt;=9,5")</f>
        <v>25</v>
      </c>
      <c r="Y47" s="212" t="s">
        <v>120</v>
      </c>
      <c r="Z47" s="260"/>
      <c r="AA47" s="260"/>
      <c r="AB47" s="261"/>
      <c r="AC47" s="35">
        <f ca="1">COUNTIFS(D11:D44,"=M",AC11:AC44,"&gt;=9,5")</f>
        <v>26</v>
      </c>
      <c r="AD47" s="212" t="s">
        <v>120</v>
      </c>
      <c r="AE47" s="260"/>
      <c r="AF47" s="260"/>
      <c r="AG47" s="261"/>
      <c r="AH47" s="35">
        <f ca="1">COUNTIFS(D11:D44,"=M",AH11:AH44,"&gt;=9,5")</f>
        <v>27</v>
      </c>
      <c r="AI47" s="212" t="s">
        <v>120</v>
      </c>
      <c r="AJ47" s="260"/>
      <c r="AK47" s="260"/>
      <c r="AL47" s="261"/>
      <c r="AM47" s="35">
        <f ca="1">COUNTIFS(D11:D44,"=M",AM11:AM44,"&gt;=9,5")</f>
        <v>27</v>
      </c>
      <c r="AN47" s="212" t="s">
        <v>120</v>
      </c>
      <c r="AO47" s="260"/>
      <c r="AP47" s="260"/>
      <c r="AQ47" s="261"/>
      <c r="AR47" s="35">
        <f ca="1">COUNTIFS(D11:D44,"=M",AR11:AR44,"&gt;=9,5")</f>
        <v>27</v>
      </c>
      <c r="AS47" s="212" t="s">
        <v>120</v>
      </c>
      <c r="AT47" s="260"/>
      <c r="AU47" s="260"/>
      <c r="AV47" s="261"/>
      <c r="AW47" s="35" t="e">
        <f ca="1">COUNTIFS(#REF!,"=M",#REF!,"&gt;=9,5")</f>
        <v>#REF!</v>
      </c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</row>
    <row r="48" spans="1:65" ht="12.75" customHeight="1">
      <c r="A48" s="36"/>
      <c r="B48" s="36"/>
      <c r="C48" s="36"/>
      <c r="D48" s="37"/>
      <c r="E48" s="213" t="s">
        <v>121</v>
      </c>
      <c r="F48" s="262"/>
      <c r="G48" s="262"/>
      <c r="H48" s="263"/>
      <c r="I48" s="38">
        <f ca="1">COUNTIFS(D11:D44,"=M",I11:I44,"&lt;9,5")</f>
        <v>28</v>
      </c>
      <c r="J48" s="213" t="s">
        <v>121</v>
      </c>
      <c r="K48" s="262"/>
      <c r="L48" s="262"/>
      <c r="M48" s="263"/>
      <c r="N48" s="38">
        <f ca="1">COUNTIFS(D11:D44,"=M",N11:N44,"&lt;9,5")</f>
        <v>2</v>
      </c>
      <c r="O48" s="213" t="s">
        <v>121</v>
      </c>
      <c r="P48" s="262"/>
      <c r="Q48" s="262"/>
      <c r="R48" s="263"/>
      <c r="S48" s="38">
        <f ca="1">COUNTIFS(D11:D44,"=M",S11:S44,"&lt;9,5")</f>
        <v>0</v>
      </c>
      <c r="T48" s="213" t="s">
        <v>121</v>
      </c>
      <c r="U48" s="262"/>
      <c r="V48" s="262"/>
      <c r="W48" s="263"/>
      <c r="X48" s="38">
        <f ca="1">COUNTIFS(D11:D44,"=M",X11:X44,"&lt;9,5")</f>
        <v>2</v>
      </c>
      <c r="Y48" s="213" t="s">
        <v>121</v>
      </c>
      <c r="Z48" s="262"/>
      <c r="AA48" s="262"/>
      <c r="AB48" s="263"/>
      <c r="AC48" s="38">
        <f ca="1">COUNTIFS(D11:D44,"=M",AC11:AC44,"&lt;9,5")</f>
        <v>2</v>
      </c>
      <c r="AD48" s="213" t="s">
        <v>121</v>
      </c>
      <c r="AE48" s="262"/>
      <c r="AF48" s="262"/>
      <c r="AG48" s="263"/>
      <c r="AH48" s="38">
        <f ca="1">COUNTIFS(D11:D44,"=M",AH11:AH44,"&lt;9,5")</f>
        <v>1</v>
      </c>
      <c r="AI48" s="213" t="s">
        <v>121</v>
      </c>
      <c r="AJ48" s="262"/>
      <c r="AK48" s="262"/>
      <c r="AL48" s="263"/>
      <c r="AM48" s="38">
        <f ca="1">COUNTIFS(D11:D44,"=M",AM11:AM44,"&lt;9,5")</f>
        <v>1</v>
      </c>
      <c r="AN48" s="213" t="s">
        <v>121</v>
      </c>
      <c r="AO48" s="262"/>
      <c r="AP48" s="262"/>
      <c r="AQ48" s="263"/>
      <c r="AR48" s="38">
        <f ca="1">COUNTIFS(D11:D44,"=M",AR11:AR44,"&lt;9,5")</f>
        <v>1</v>
      </c>
      <c r="AS48" s="213" t="s">
        <v>121</v>
      </c>
      <c r="AT48" s="262"/>
      <c r="AU48" s="262"/>
      <c r="AV48" s="263"/>
      <c r="AW48" s="38" t="e">
        <f ca="1">COUNTIFS(#REF!,"=M",#REF!,"&lt;9,5")</f>
        <v>#REF!</v>
      </c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</row>
    <row r="49" spans="1:65" ht="12.75" customHeight="1">
      <c r="A49" s="36"/>
      <c r="B49" s="36"/>
      <c r="C49" s="36"/>
      <c r="D49" s="37"/>
      <c r="E49" s="213" t="s">
        <v>122</v>
      </c>
      <c r="F49" s="262"/>
      <c r="G49" s="262"/>
      <c r="H49" s="263"/>
      <c r="I49" s="39">
        <f ca="1">COUNTIFS(D11:D43,"=F",I11:I43,"&gt;=9,5")</f>
        <v>0</v>
      </c>
      <c r="J49" s="213" t="s">
        <v>122</v>
      </c>
      <c r="K49" s="262"/>
      <c r="L49" s="262"/>
      <c r="M49" s="263"/>
      <c r="N49" s="39">
        <f ca="1">COUNTIFS(D11:D44,"=F",N11:N44,"&gt;=9,5")</f>
        <v>6</v>
      </c>
      <c r="O49" s="213" t="s">
        <v>122</v>
      </c>
      <c r="P49" s="262"/>
      <c r="Q49" s="262"/>
      <c r="R49" s="263"/>
      <c r="S49" s="39">
        <f ca="1">COUNTIFS(D11:D43,"=F",S11:S43,"&gt;=9,5")</f>
        <v>6</v>
      </c>
      <c r="T49" s="213" t="s">
        <v>122</v>
      </c>
      <c r="U49" s="262"/>
      <c r="V49" s="262"/>
      <c r="W49" s="263"/>
      <c r="X49" s="39">
        <f ca="1">COUNTIFS(D11:D43,"=F",X11:X43,"&gt;=9,5")</f>
        <v>6</v>
      </c>
      <c r="Y49" s="213" t="s">
        <v>122</v>
      </c>
      <c r="Z49" s="262"/>
      <c r="AA49" s="262"/>
      <c r="AB49" s="263"/>
      <c r="AC49" s="39">
        <f ca="1">COUNTIFS(D11:D44,"=F",AC11:AC44,"&gt;=9,5")</f>
        <v>6</v>
      </c>
      <c r="AD49" s="213" t="s">
        <v>122</v>
      </c>
      <c r="AE49" s="262"/>
      <c r="AF49" s="262"/>
      <c r="AG49" s="263"/>
      <c r="AH49" s="39">
        <f ca="1">COUNTIFS(D11:D44,"=F",AH11:AH44,"&gt;=9,5")</f>
        <v>6</v>
      </c>
      <c r="AI49" s="213" t="s">
        <v>122</v>
      </c>
      <c r="AJ49" s="262"/>
      <c r="AK49" s="262"/>
      <c r="AL49" s="263"/>
      <c r="AM49" s="39">
        <f ca="1">COUNTIFS(D11:D44,"=F",AM11:AM44,"&gt;=9,5")</f>
        <v>6</v>
      </c>
      <c r="AN49" s="213" t="s">
        <v>122</v>
      </c>
      <c r="AO49" s="262"/>
      <c r="AP49" s="262"/>
      <c r="AQ49" s="263"/>
      <c r="AR49" s="39">
        <f ca="1">COUNTIFS(D11:D44,"=F",AR11:AR44,"&gt;=9,5")</f>
        <v>5</v>
      </c>
      <c r="AS49" s="213" t="s">
        <v>122</v>
      </c>
      <c r="AT49" s="262"/>
      <c r="AU49" s="262"/>
      <c r="AV49" s="263"/>
      <c r="AW49" s="39" t="e">
        <f ca="1">COUNTIFS(#REF!,"=F",#REF!,"&gt;=9,5")</f>
        <v>#REF!</v>
      </c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</row>
    <row r="50" spans="1:65" ht="12.75" customHeight="1">
      <c r="A50" s="36"/>
      <c r="B50" s="36"/>
      <c r="C50" s="36"/>
      <c r="D50" s="37"/>
      <c r="E50" s="209" t="s">
        <v>123</v>
      </c>
      <c r="F50" s="255"/>
      <c r="G50" s="255"/>
      <c r="H50" s="251"/>
      <c r="I50" s="40">
        <f ca="1">COUNTIFS(D11:D44,"=F",I11:I44,"&lt;9,5")</f>
        <v>6</v>
      </c>
      <c r="J50" s="209" t="s">
        <v>123</v>
      </c>
      <c r="K50" s="255"/>
      <c r="L50" s="255"/>
      <c r="M50" s="251"/>
      <c r="N50" s="40">
        <f ca="1">COUNTIFS(D11:D44,"=F",N11:N44,"&lt;9,5")</f>
        <v>0</v>
      </c>
      <c r="O50" s="209" t="s">
        <v>123</v>
      </c>
      <c r="P50" s="255"/>
      <c r="Q50" s="255"/>
      <c r="R50" s="251"/>
      <c r="S50" s="40">
        <f ca="1">COUNTIFS(D11:D43,"=F",S11:S43,"&lt;9,5")</f>
        <v>0</v>
      </c>
      <c r="T50" s="209" t="s">
        <v>123</v>
      </c>
      <c r="U50" s="255"/>
      <c r="V50" s="255"/>
      <c r="W50" s="251"/>
      <c r="X50" s="40">
        <f ca="1">COUNTIFS(D11:D43,"=F",X11:X43,"&lt;9,5")</f>
        <v>0</v>
      </c>
      <c r="Y50" s="209" t="s">
        <v>123</v>
      </c>
      <c r="Z50" s="255"/>
      <c r="AA50" s="255"/>
      <c r="AB50" s="251"/>
      <c r="AC50" s="40">
        <f ca="1">COUNTIFS(D11:D44,"=F",AC11:AC44,"&lt;9,5")</f>
        <v>0</v>
      </c>
      <c r="AD50" s="209" t="s">
        <v>123</v>
      </c>
      <c r="AE50" s="255"/>
      <c r="AF50" s="255"/>
      <c r="AG50" s="251"/>
      <c r="AH50" s="40">
        <f ca="1">COUNTIFS(D11:D44,"=F",AH11:AH44,"&lt;9,5")</f>
        <v>0</v>
      </c>
      <c r="AI50" s="209" t="s">
        <v>123</v>
      </c>
      <c r="AJ50" s="255"/>
      <c r="AK50" s="255"/>
      <c r="AL50" s="251"/>
      <c r="AM50" s="40">
        <f ca="1">COUNTIFS(D11:D44,"=F",AM11:AM44,"&lt;9,5")</f>
        <v>0</v>
      </c>
      <c r="AN50" s="209" t="s">
        <v>123</v>
      </c>
      <c r="AO50" s="255"/>
      <c r="AP50" s="255"/>
      <c r="AQ50" s="251"/>
      <c r="AR50" s="40">
        <f ca="1">COUNTIFS(D11:D44,"=F",AR11:AR44,"&lt;9,5")</f>
        <v>1</v>
      </c>
      <c r="AS50" s="209" t="s">
        <v>123</v>
      </c>
      <c r="AT50" s="255"/>
      <c r="AU50" s="255"/>
      <c r="AV50" s="251"/>
      <c r="AW50" s="40" t="e">
        <f ca="1">COUNTIFS(#REF!,"=F",#REF!,"&lt;9,5")</f>
        <v>#REF!</v>
      </c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</row>
    <row r="51" spans="1:65" ht="12.75" customHeight="1">
      <c r="A51" s="36"/>
      <c r="B51" s="36"/>
      <c r="C51" s="36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</row>
    <row r="52" spans="1:65" ht="12" customHeight="1">
      <c r="A52" s="208" t="s">
        <v>124</v>
      </c>
      <c r="B52" s="219"/>
      <c r="C52" s="219"/>
      <c r="D52" s="41"/>
      <c r="E52" s="42"/>
      <c r="F52" s="42"/>
      <c r="G52" s="42"/>
      <c r="H52" s="219"/>
      <c r="I52" s="219"/>
      <c r="J52" s="219"/>
      <c r="K52" s="219"/>
      <c r="L52" s="219"/>
      <c r="M52" s="219"/>
      <c r="N52" s="219"/>
      <c r="O52" s="219"/>
      <c r="P52" s="219"/>
      <c r="Q52" s="219"/>
      <c r="R52" s="219"/>
      <c r="S52" s="219"/>
      <c r="T52" s="43"/>
      <c r="U52" s="43"/>
      <c r="V52" s="43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264" t="s">
        <v>125</v>
      </c>
      <c r="AM52" s="223"/>
      <c r="AN52" s="223"/>
      <c r="AO52" s="223"/>
      <c r="AP52" s="223"/>
      <c r="AQ52" s="223"/>
      <c r="AR52" s="223"/>
      <c r="AS52" s="223"/>
      <c r="AT52" s="223"/>
      <c r="AU52" s="223"/>
      <c r="AV52" s="223"/>
      <c r="AW52" s="223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</row>
    <row r="53" spans="1:65" ht="12" customHeight="1">
      <c r="A53" s="214" t="s">
        <v>126</v>
      </c>
      <c r="B53" s="219"/>
      <c r="C53" s="219"/>
      <c r="D53" s="44"/>
      <c r="E53" s="45"/>
      <c r="F53" s="45"/>
      <c r="G53" s="45"/>
      <c r="H53" s="219"/>
      <c r="I53" s="219"/>
      <c r="J53" s="219"/>
      <c r="K53" s="219"/>
      <c r="L53" s="219"/>
      <c r="M53" s="219"/>
      <c r="N53" s="219"/>
      <c r="O53" s="219"/>
      <c r="P53" s="219"/>
      <c r="Q53" s="219"/>
      <c r="R53" s="219"/>
      <c r="S53" s="219"/>
      <c r="T53" s="43"/>
      <c r="U53" s="43"/>
      <c r="V53" s="43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215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</row>
    <row r="54" spans="1:65" ht="12" customHeight="1">
      <c r="A54" s="208"/>
      <c r="B54" s="219"/>
      <c r="C54" s="219"/>
      <c r="D54" s="41"/>
      <c r="E54" s="42"/>
      <c r="F54" s="42"/>
      <c r="G54" s="42"/>
      <c r="H54" s="219"/>
      <c r="I54" s="219"/>
      <c r="J54" s="219"/>
      <c r="K54" s="219"/>
      <c r="L54" s="219"/>
      <c r="M54" s="219"/>
      <c r="N54" s="219"/>
      <c r="O54" s="219"/>
      <c r="P54" s="219"/>
      <c r="Q54" s="219"/>
      <c r="R54" s="219"/>
      <c r="S54" s="219"/>
      <c r="T54" s="43"/>
      <c r="U54" s="43"/>
      <c r="V54" s="43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264" t="s">
        <v>127</v>
      </c>
      <c r="AM54" s="223"/>
      <c r="AN54" s="223"/>
      <c r="AO54" s="223"/>
      <c r="AP54" s="223"/>
      <c r="AQ54" s="223"/>
      <c r="AR54" s="223"/>
      <c r="AS54" s="223"/>
      <c r="AT54" s="223"/>
      <c r="AU54" s="223"/>
      <c r="AV54" s="223"/>
      <c r="AW54" s="223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</row>
    <row r="55" spans="1:65" ht="14.25" customHeight="1">
      <c r="A55" s="11"/>
      <c r="B55" s="11"/>
      <c r="C55" s="47"/>
      <c r="D55" s="16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</row>
    <row r="56" spans="1:65" ht="14.25" customHeight="1">
      <c r="A56" s="11"/>
      <c r="B56" s="11"/>
      <c r="C56" s="47"/>
      <c r="D56" s="16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</row>
    <row r="57" spans="1:65" ht="14.25" customHeight="1">
      <c r="A57" s="11"/>
      <c r="B57" s="11"/>
      <c r="C57" s="47"/>
      <c r="D57" s="16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</row>
    <row r="58" spans="1:65" ht="14.25" customHeight="1">
      <c r="A58" s="11"/>
      <c r="B58" s="11"/>
      <c r="C58" s="47"/>
      <c r="D58" s="16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</row>
    <row r="59" spans="1:65" ht="14.25" customHeight="1">
      <c r="A59" s="11"/>
      <c r="B59" s="11"/>
      <c r="C59" s="47"/>
      <c r="D59" s="16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</row>
    <row r="60" spans="1:65" ht="14.25" customHeight="1">
      <c r="A60" s="11"/>
      <c r="B60" s="11"/>
      <c r="C60" s="47"/>
      <c r="D60" s="16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</row>
    <row r="61" spans="1:65" ht="14.25" customHeight="1">
      <c r="A61" s="11"/>
      <c r="B61" s="11"/>
      <c r="C61" s="47"/>
      <c r="D61" s="16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</row>
    <row r="62" spans="1:65" ht="14.25" customHeight="1">
      <c r="A62" s="11"/>
      <c r="B62" s="11"/>
      <c r="C62" s="47"/>
      <c r="D62" s="16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</row>
    <row r="63" spans="1:65" ht="14.25" customHeight="1">
      <c r="A63" s="11"/>
      <c r="B63" s="11"/>
      <c r="C63" s="47"/>
      <c r="D63" s="16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</row>
    <row r="64" spans="1:65" ht="14.25" customHeight="1">
      <c r="A64" s="11"/>
      <c r="B64" s="11"/>
      <c r="C64" s="47"/>
      <c r="D64" s="16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</row>
    <row r="65" spans="1:65" ht="14.25" customHeight="1">
      <c r="A65" s="11"/>
      <c r="B65" s="11"/>
      <c r="C65" s="47"/>
      <c r="D65" s="16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</row>
    <row r="66" spans="1:65" ht="14.25" customHeight="1">
      <c r="A66" s="11"/>
      <c r="B66" s="11"/>
      <c r="C66" s="47"/>
      <c r="D66" s="16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</row>
    <row r="67" spans="1:65" ht="14.25" customHeight="1">
      <c r="A67" s="11"/>
      <c r="B67" s="11"/>
      <c r="C67" s="47"/>
      <c r="D67" s="16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</row>
    <row r="68" spans="1:65" ht="14.25" customHeight="1">
      <c r="A68" s="11"/>
      <c r="B68" s="11"/>
      <c r="C68" s="47"/>
      <c r="D68" s="16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</row>
    <row r="69" spans="1:65" ht="14.25" customHeight="1">
      <c r="A69" s="11"/>
      <c r="B69" s="11"/>
      <c r="C69" s="47"/>
      <c r="D69" s="16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</row>
    <row r="70" spans="1:65" ht="14.25" customHeight="1">
      <c r="A70" s="11"/>
      <c r="B70" s="11"/>
      <c r="C70" s="47"/>
      <c r="D70" s="16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</row>
    <row r="71" spans="1:65" ht="14.25" customHeight="1">
      <c r="A71" s="11"/>
      <c r="B71" s="11"/>
      <c r="C71" s="47"/>
      <c r="D71" s="16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</row>
    <row r="72" spans="1:65" ht="14.25" customHeight="1">
      <c r="A72" s="11"/>
      <c r="B72" s="11"/>
      <c r="C72" s="47"/>
      <c r="D72" s="16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</row>
    <row r="73" spans="1:65" ht="14.25" customHeight="1">
      <c r="A73" s="11"/>
      <c r="B73" s="11"/>
      <c r="C73" s="47"/>
      <c r="D73" s="16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</row>
    <row r="74" spans="1:65" ht="14.25" customHeight="1">
      <c r="A74" s="11"/>
      <c r="B74" s="11"/>
      <c r="C74" s="47"/>
      <c r="D74" s="16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</row>
    <row r="75" spans="1:65" ht="14.25" customHeight="1">
      <c r="A75" s="11"/>
      <c r="B75" s="11"/>
      <c r="C75" s="47"/>
      <c r="D75" s="16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</row>
    <row r="76" spans="1:65" ht="14.25" customHeight="1">
      <c r="A76" s="11"/>
      <c r="B76" s="11"/>
      <c r="C76" s="47"/>
      <c r="D76" s="16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</row>
    <row r="77" spans="1:65" ht="14.25" customHeight="1">
      <c r="A77" s="11"/>
      <c r="B77" s="11"/>
      <c r="C77" s="47"/>
      <c r="D77" s="16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</row>
    <row r="78" spans="1:65" ht="14.25" customHeight="1">
      <c r="A78" s="11"/>
      <c r="B78" s="11"/>
      <c r="C78" s="47"/>
      <c r="D78" s="16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</row>
    <row r="79" spans="1:65" ht="14.25" customHeight="1">
      <c r="A79" s="11"/>
      <c r="B79" s="11"/>
      <c r="C79" s="47"/>
      <c r="D79" s="16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</row>
    <row r="80" spans="1:65" ht="14.25" customHeight="1">
      <c r="A80" s="11"/>
      <c r="B80" s="11"/>
      <c r="C80" s="47"/>
      <c r="D80" s="16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</row>
    <row r="81" spans="1:65" ht="14.25" customHeight="1">
      <c r="A81" s="11"/>
      <c r="B81" s="11"/>
      <c r="C81" s="47"/>
      <c r="D81" s="16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</row>
    <row r="82" spans="1:65" ht="14.25" customHeight="1">
      <c r="A82" s="11"/>
      <c r="B82" s="11"/>
      <c r="C82" s="47"/>
      <c r="D82" s="16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</row>
    <row r="83" spans="1:65" ht="14.25" customHeight="1">
      <c r="A83" s="11"/>
      <c r="B83" s="11"/>
      <c r="C83" s="47"/>
      <c r="D83" s="16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</row>
    <row r="84" spans="1:65" ht="14.25" customHeight="1">
      <c r="A84" s="11"/>
      <c r="B84" s="11"/>
      <c r="C84" s="47"/>
      <c r="D84" s="16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</row>
    <row r="85" spans="1:65" ht="14.25" customHeight="1">
      <c r="A85" s="11"/>
      <c r="B85" s="11"/>
      <c r="C85" s="47"/>
      <c r="D85" s="16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</row>
    <row r="86" spans="1:65" ht="14.25" customHeight="1">
      <c r="A86" s="11"/>
      <c r="B86" s="11"/>
      <c r="C86" s="47"/>
      <c r="D86" s="16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</row>
    <row r="87" spans="1:65" ht="14.25" customHeight="1">
      <c r="A87" s="11"/>
      <c r="B87" s="11"/>
      <c r="C87" s="47"/>
      <c r="D87" s="16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</row>
    <row r="88" spans="1:65" ht="14.25" customHeight="1">
      <c r="A88" s="11"/>
      <c r="B88" s="11"/>
      <c r="C88" s="47"/>
      <c r="D88" s="16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</row>
    <row r="89" spans="1:65" ht="14.25" customHeight="1">
      <c r="A89" s="11"/>
      <c r="B89" s="11"/>
      <c r="C89" s="47"/>
      <c r="D89" s="16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</row>
    <row r="90" spans="1:65" ht="14.25" customHeight="1">
      <c r="A90" s="11"/>
      <c r="B90" s="11"/>
      <c r="C90" s="47"/>
      <c r="D90" s="16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</row>
    <row r="91" spans="1:65" ht="14.25" customHeight="1">
      <c r="A91" s="11"/>
      <c r="B91" s="11"/>
      <c r="C91" s="47"/>
      <c r="D91" s="16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</row>
    <row r="92" spans="1:65" ht="14.25" customHeight="1">
      <c r="A92" s="11"/>
      <c r="B92" s="11"/>
      <c r="C92" s="47"/>
      <c r="D92" s="16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</row>
    <row r="93" spans="1:65" ht="14.25" customHeight="1">
      <c r="A93" s="11"/>
      <c r="B93" s="11"/>
      <c r="C93" s="47"/>
      <c r="D93" s="16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</row>
    <row r="94" spans="1:65" ht="14.25" customHeight="1">
      <c r="A94" s="11"/>
      <c r="B94" s="11"/>
      <c r="C94" s="47"/>
      <c r="D94" s="16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</row>
    <row r="95" spans="1:65" ht="14.25" customHeight="1">
      <c r="A95" s="11"/>
      <c r="B95" s="11"/>
      <c r="C95" s="47"/>
      <c r="D95" s="16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</row>
    <row r="96" spans="1:65" ht="14.25" customHeight="1">
      <c r="A96" s="11"/>
      <c r="B96" s="11"/>
      <c r="C96" s="47"/>
      <c r="D96" s="16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</row>
    <row r="97" spans="1:65" ht="14.25" customHeight="1">
      <c r="A97" s="11"/>
      <c r="B97" s="11"/>
      <c r="C97" s="47"/>
      <c r="D97" s="16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</row>
    <row r="98" spans="1:65" ht="14.25" customHeight="1">
      <c r="A98" s="11"/>
      <c r="B98" s="11"/>
      <c r="C98" s="47"/>
      <c r="D98" s="16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</row>
    <row r="99" spans="1:65" ht="14.25" customHeight="1">
      <c r="A99" s="11"/>
      <c r="B99" s="11"/>
      <c r="C99" s="47"/>
      <c r="D99" s="16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</row>
    <row r="100" spans="1:65" ht="14.25" customHeight="1">
      <c r="A100" s="11"/>
      <c r="B100" s="11"/>
      <c r="C100" s="47"/>
      <c r="D100" s="16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</row>
    <row r="101" spans="1:65" ht="14.25" customHeight="1">
      <c r="A101" s="11"/>
      <c r="B101" s="11"/>
      <c r="C101" s="47"/>
      <c r="D101" s="16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</row>
    <row r="102" spans="1:65" ht="14.25" customHeight="1">
      <c r="A102" s="11"/>
      <c r="B102" s="11"/>
      <c r="C102" s="47"/>
      <c r="D102" s="16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</row>
    <row r="103" spans="1:65" ht="14.25" customHeight="1">
      <c r="A103" s="11"/>
      <c r="B103" s="11"/>
      <c r="C103" s="47"/>
      <c r="D103" s="16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</row>
    <row r="104" spans="1:65" ht="14.25" customHeight="1">
      <c r="A104" s="11"/>
      <c r="B104" s="11"/>
      <c r="C104" s="47"/>
      <c r="D104" s="16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</row>
    <row r="105" spans="1:65" ht="14.25" customHeight="1">
      <c r="A105" s="11"/>
      <c r="B105" s="11"/>
      <c r="C105" s="47"/>
      <c r="D105" s="16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</row>
    <row r="106" spans="1:65" ht="14.25" customHeight="1">
      <c r="A106" s="11"/>
      <c r="B106" s="11"/>
      <c r="C106" s="47"/>
      <c r="D106" s="16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</row>
    <row r="107" spans="1:65" ht="14.25" customHeight="1">
      <c r="A107" s="11"/>
      <c r="B107" s="11"/>
      <c r="C107" s="47"/>
      <c r="D107" s="16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</row>
    <row r="108" spans="1:65" ht="14.25" customHeight="1">
      <c r="A108" s="11"/>
      <c r="B108" s="11"/>
      <c r="C108" s="47"/>
      <c r="D108" s="16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</row>
    <row r="109" spans="1:65" ht="14.25" customHeight="1">
      <c r="A109" s="11"/>
      <c r="B109" s="11"/>
      <c r="C109" s="47"/>
      <c r="D109" s="16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</row>
    <row r="110" spans="1:65" ht="14.25" customHeight="1">
      <c r="A110" s="11"/>
      <c r="B110" s="11"/>
      <c r="C110" s="47"/>
      <c r="D110" s="16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</row>
    <row r="111" spans="1:65" ht="14.25" customHeight="1">
      <c r="A111" s="11"/>
      <c r="B111" s="11"/>
      <c r="C111" s="47"/>
      <c r="D111" s="16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</row>
    <row r="112" spans="1:65" ht="14.25" customHeight="1">
      <c r="A112" s="11"/>
      <c r="B112" s="11"/>
      <c r="C112" s="47"/>
      <c r="D112" s="16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</row>
    <row r="113" spans="1:65" ht="14.25" customHeight="1">
      <c r="A113" s="11"/>
      <c r="B113" s="11"/>
      <c r="C113" s="47"/>
      <c r="D113" s="16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</row>
    <row r="114" spans="1:65" ht="14.25" customHeight="1">
      <c r="A114" s="11"/>
      <c r="B114" s="11"/>
      <c r="C114" s="47"/>
      <c r="D114" s="16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</row>
    <row r="115" spans="1:65" ht="14.25" customHeight="1">
      <c r="A115" s="11"/>
      <c r="B115" s="11"/>
      <c r="C115" s="47"/>
      <c r="D115" s="16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</row>
    <row r="116" spans="1:65" ht="14.25" customHeight="1">
      <c r="A116" s="11"/>
      <c r="B116" s="11"/>
      <c r="C116" s="47"/>
      <c r="D116" s="16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</row>
    <row r="117" spans="1:65" ht="14.25" customHeight="1">
      <c r="A117" s="11"/>
      <c r="B117" s="11"/>
      <c r="C117" s="47"/>
      <c r="D117" s="16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</row>
    <row r="118" spans="1:65" ht="14.25" customHeight="1">
      <c r="A118" s="11"/>
      <c r="B118" s="11"/>
      <c r="C118" s="47"/>
      <c r="D118" s="16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</row>
    <row r="119" spans="1:65" ht="14.25" customHeight="1">
      <c r="A119" s="11"/>
      <c r="B119" s="11"/>
      <c r="C119" s="47"/>
      <c r="D119" s="16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</row>
    <row r="120" spans="1:65" ht="14.25" customHeight="1">
      <c r="A120" s="11"/>
      <c r="B120" s="11"/>
      <c r="C120" s="47"/>
      <c r="D120" s="16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</row>
    <row r="121" spans="1:65" ht="14.25" customHeight="1">
      <c r="A121" s="11"/>
      <c r="B121" s="11"/>
      <c r="C121" s="47"/>
      <c r="D121" s="16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</row>
    <row r="122" spans="1:65" ht="14.25" customHeight="1">
      <c r="A122" s="11"/>
      <c r="B122" s="11"/>
      <c r="C122" s="47"/>
      <c r="D122" s="16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</row>
    <row r="123" spans="1:65" ht="14.25" customHeight="1">
      <c r="A123" s="11"/>
      <c r="B123" s="11"/>
      <c r="C123" s="47"/>
      <c r="D123" s="16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</row>
    <row r="124" spans="1:65" ht="14.25" customHeight="1">
      <c r="A124" s="11"/>
      <c r="B124" s="11"/>
      <c r="C124" s="47"/>
      <c r="D124" s="16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</row>
    <row r="125" spans="1:65" ht="14.25" customHeight="1">
      <c r="A125" s="11"/>
      <c r="B125" s="11"/>
      <c r="C125" s="47"/>
      <c r="D125" s="16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</row>
    <row r="126" spans="1:65" ht="14.25" customHeight="1">
      <c r="A126" s="11"/>
      <c r="B126" s="11"/>
      <c r="C126" s="47"/>
      <c r="D126" s="16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</row>
    <row r="127" spans="1:65" ht="14.25" customHeight="1">
      <c r="A127" s="11"/>
      <c r="B127" s="11"/>
      <c r="C127" s="47"/>
      <c r="D127" s="16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</row>
    <row r="128" spans="1:65" ht="14.25" customHeight="1">
      <c r="A128" s="11"/>
      <c r="B128" s="11"/>
      <c r="C128" s="47"/>
      <c r="D128" s="16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</row>
    <row r="129" spans="1:65" ht="14.25" customHeight="1">
      <c r="A129" s="11"/>
      <c r="B129" s="11"/>
      <c r="C129" s="47"/>
      <c r="D129" s="16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</row>
    <row r="130" spans="1:65" ht="14.25" customHeight="1">
      <c r="A130" s="11"/>
      <c r="B130" s="11"/>
      <c r="C130" s="47"/>
      <c r="D130" s="16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</row>
    <row r="131" spans="1:65" ht="14.25" customHeight="1">
      <c r="A131" s="11"/>
      <c r="B131" s="11"/>
      <c r="C131" s="47"/>
      <c r="D131" s="16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</row>
    <row r="132" spans="1:65" ht="14.25" customHeight="1">
      <c r="A132" s="11"/>
      <c r="B132" s="11"/>
      <c r="C132" s="47"/>
      <c r="D132" s="16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</row>
    <row r="133" spans="1:65" ht="14.25" customHeight="1">
      <c r="A133" s="11"/>
      <c r="B133" s="11"/>
      <c r="C133" s="47"/>
      <c r="D133" s="16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</row>
    <row r="134" spans="1:65" ht="14.25" customHeight="1">
      <c r="A134" s="11"/>
      <c r="B134" s="11"/>
      <c r="C134" s="47"/>
      <c r="D134" s="16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</row>
    <row r="135" spans="1:65" ht="14.25" customHeight="1">
      <c r="A135" s="11"/>
      <c r="B135" s="11"/>
      <c r="C135" s="47"/>
      <c r="D135" s="16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</row>
    <row r="136" spans="1:65" ht="14.25" customHeight="1">
      <c r="A136" s="11"/>
      <c r="B136" s="11"/>
      <c r="C136" s="47"/>
      <c r="D136" s="16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</row>
    <row r="137" spans="1:65" ht="14.25" customHeight="1">
      <c r="A137" s="11"/>
      <c r="B137" s="11"/>
      <c r="C137" s="47"/>
      <c r="D137" s="16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</row>
    <row r="138" spans="1:65" ht="14.25" customHeight="1">
      <c r="A138" s="11"/>
      <c r="B138" s="11"/>
      <c r="C138" s="47"/>
      <c r="D138" s="16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</row>
    <row r="139" spans="1:65" ht="14.25" customHeight="1">
      <c r="A139" s="11"/>
      <c r="B139" s="11"/>
      <c r="C139" s="47"/>
      <c r="D139" s="16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</row>
    <row r="140" spans="1:65" ht="14.25" customHeight="1">
      <c r="A140" s="11"/>
      <c r="B140" s="11"/>
      <c r="C140" s="47"/>
      <c r="D140" s="16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</row>
    <row r="141" spans="1:65" ht="14.25" customHeight="1">
      <c r="A141" s="11"/>
      <c r="B141" s="11"/>
      <c r="C141" s="47"/>
      <c r="D141" s="16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</row>
    <row r="142" spans="1:65" ht="14.25" customHeight="1">
      <c r="A142" s="11"/>
      <c r="B142" s="11"/>
      <c r="C142" s="47"/>
      <c r="D142" s="16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</row>
    <row r="143" spans="1:65" ht="14.25" customHeight="1">
      <c r="A143" s="11"/>
      <c r="B143" s="11"/>
      <c r="C143" s="47"/>
      <c r="D143" s="16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</row>
    <row r="144" spans="1:65" ht="14.25" customHeight="1">
      <c r="A144" s="11"/>
      <c r="B144" s="11"/>
      <c r="C144" s="47"/>
      <c r="D144" s="16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</row>
    <row r="145" spans="1:65" ht="14.25" customHeight="1">
      <c r="A145" s="11"/>
      <c r="B145" s="11"/>
      <c r="C145" s="47"/>
      <c r="D145" s="16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</row>
    <row r="146" spans="1:65" ht="14.25" customHeight="1">
      <c r="A146" s="11"/>
      <c r="B146" s="11"/>
      <c r="C146" s="47"/>
      <c r="D146" s="16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</row>
    <row r="147" spans="1:65" ht="14.25" customHeight="1">
      <c r="A147" s="11"/>
      <c r="B147" s="11"/>
      <c r="C147" s="47"/>
      <c r="D147" s="16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</row>
    <row r="148" spans="1:65" ht="14.25" customHeight="1">
      <c r="A148" s="11"/>
      <c r="B148" s="11"/>
      <c r="C148" s="47"/>
      <c r="D148" s="16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</row>
    <row r="149" spans="1:65" ht="14.25" customHeight="1">
      <c r="A149" s="11"/>
      <c r="B149" s="11"/>
      <c r="C149" s="47"/>
      <c r="D149" s="16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</row>
    <row r="150" spans="1:65" ht="14.25" customHeight="1">
      <c r="A150" s="11"/>
      <c r="B150" s="11"/>
      <c r="C150" s="47"/>
      <c r="D150" s="16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</row>
    <row r="151" spans="1:65" ht="14.25" customHeight="1">
      <c r="A151" s="11"/>
      <c r="B151" s="11"/>
      <c r="C151" s="47"/>
      <c r="D151" s="16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</row>
    <row r="152" spans="1:65" ht="14.25" customHeight="1">
      <c r="A152" s="11"/>
      <c r="B152" s="11"/>
      <c r="C152" s="47"/>
      <c r="D152" s="16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</row>
    <row r="153" spans="1:65" ht="14.25" customHeight="1">
      <c r="A153" s="11"/>
      <c r="B153" s="11"/>
      <c r="C153" s="47"/>
      <c r="D153" s="16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</row>
    <row r="154" spans="1:65" ht="14.25" customHeight="1">
      <c r="A154" s="11"/>
      <c r="B154" s="11"/>
      <c r="C154" s="47"/>
      <c r="D154" s="16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</row>
    <row r="155" spans="1:65" ht="14.25" customHeight="1">
      <c r="A155" s="11"/>
      <c r="B155" s="11"/>
      <c r="C155" s="47"/>
      <c r="D155" s="16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</row>
    <row r="156" spans="1:65" ht="14.25" customHeight="1">
      <c r="A156" s="11"/>
      <c r="B156" s="11"/>
      <c r="C156" s="47"/>
      <c r="D156" s="16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</row>
    <row r="157" spans="1:65" ht="14.25" customHeight="1">
      <c r="A157" s="11"/>
      <c r="B157" s="11"/>
      <c r="C157" s="47"/>
      <c r="D157" s="16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</row>
    <row r="158" spans="1:65" ht="14.25" customHeight="1">
      <c r="A158" s="11"/>
      <c r="B158" s="11"/>
      <c r="C158" s="47"/>
      <c r="D158" s="16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</row>
    <row r="159" spans="1:65" ht="14.25" customHeight="1">
      <c r="A159" s="11"/>
      <c r="B159" s="11"/>
      <c r="C159" s="47"/>
      <c r="D159" s="16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</row>
    <row r="160" spans="1:65" ht="14.25" customHeight="1">
      <c r="A160" s="11"/>
      <c r="B160" s="11"/>
      <c r="C160" s="47"/>
      <c r="D160" s="16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</row>
    <row r="161" spans="1:65" ht="14.25" customHeight="1">
      <c r="A161" s="11"/>
      <c r="B161" s="11"/>
      <c r="C161" s="47"/>
      <c r="D161" s="16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</row>
    <row r="162" spans="1:65" ht="14.25" customHeight="1">
      <c r="A162" s="11"/>
      <c r="B162" s="11"/>
      <c r="C162" s="47"/>
      <c r="D162" s="16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</row>
    <row r="163" spans="1:65" ht="14.25" customHeight="1">
      <c r="A163" s="11"/>
      <c r="B163" s="11"/>
      <c r="C163" s="47"/>
      <c r="D163" s="16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</row>
    <row r="164" spans="1:65" ht="14.25" customHeight="1">
      <c r="A164" s="11"/>
      <c r="B164" s="11"/>
      <c r="C164" s="47"/>
      <c r="D164" s="16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</row>
    <row r="165" spans="1:65" ht="14.25" customHeight="1">
      <c r="A165" s="11"/>
      <c r="B165" s="11"/>
      <c r="C165" s="47"/>
      <c r="D165" s="16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</row>
    <row r="166" spans="1:65" ht="14.25" customHeight="1">
      <c r="A166" s="11"/>
      <c r="B166" s="11"/>
      <c r="C166" s="47"/>
      <c r="D166" s="16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</row>
    <row r="167" spans="1:65" ht="14.25" customHeight="1">
      <c r="A167" s="11"/>
      <c r="B167" s="11"/>
      <c r="C167" s="47"/>
      <c r="D167" s="16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</row>
    <row r="168" spans="1:65" ht="14.25" customHeight="1">
      <c r="A168" s="11"/>
      <c r="B168" s="11"/>
      <c r="C168" s="47"/>
      <c r="D168" s="16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</row>
    <row r="169" spans="1:65" ht="14.25" customHeight="1">
      <c r="A169" s="11"/>
      <c r="B169" s="11"/>
      <c r="C169" s="47"/>
      <c r="D169" s="16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</row>
    <row r="170" spans="1:65" ht="14.25" customHeight="1">
      <c r="A170" s="11"/>
      <c r="B170" s="11"/>
      <c r="C170" s="47"/>
      <c r="D170" s="16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</row>
    <row r="171" spans="1:65" ht="14.25" customHeight="1">
      <c r="A171" s="11"/>
      <c r="B171" s="11"/>
      <c r="C171" s="47"/>
      <c r="D171" s="16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</row>
    <row r="172" spans="1:65" ht="14.25" customHeight="1">
      <c r="A172" s="11"/>
      <c r="B172" s="11"/>
      <c r="C172" s="47"/>
      <c r="D172" s="16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</row>
    <row r="173" spans="1:65" ht="14.25" customHeight="1">
      <c r="A173" s="11"/>
      <c r="B173" s="11"/>
      <c r="C173" s="47"/>
      <c r="D173" s="16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</row>
    <row r="174" spans="1:65" ht="14.25" customHeight="1">
      <c r="A174" s="11"/>
      <c r="B174" s="11"/>
      <c r="C174" s="47"/>
      <c r="D174" s="16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</row>
    <row r="175" spans="1:65" ht="14.25" customHeight="1">
      <c r="A175" s="11"/>
      <c r="B175" s="11"/>
      <c r="C175" s="47"/>
      <c r="D175" s="16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</row>
    <row r="176" spans="1:65" ht="14.25" customHeight="1">
      <c r="A176" s="11"/>
      <c r="B176" s="11"/>
      <c r="C176" s="47"/>
      <c r="D176" s="16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</row>
    <row r="177" spans="1:65" ht="14.25" customHeight="1">
      <c r="A177" s="11"/>
      <c r="B177" s="11"/>
      <c r="C177" s="47"/>
      <c r="D177" s="16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</row>
    <row r="178" spans="1:65" ht="14.25" customHeight="1">
      <c r="A178" s="11"/>
      <c r="B178" s="11"/>
      <c r="C178" s="47"/>
      <c r="D178" s="16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</row>
    <row r="179" spans="1:65" ht="14.25" customHeight="1">
      <c r="A179" s="11"/>
      <c r="B179" s="11"/>
      <c r="C179" s="47"/>
      <c r="D179" s="16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</row>
    <row r="180" spans="1:65" ht="14.25" customHeight="1">
      <c r="A180" s="11"/>
      <c r="B180" s="11"/>
      <c r="C180" s="47"/>
      <c r="D180" s="16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</row>
    <row r="181" spans="1:65" ht="14.25" customHeight="1">
      <c r="A181" s="11"/>
      <c r="B181" s="11"/>
      <c r="C181" s="47"/>
      <c r="D181" s="16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</row>
    <row r="182" spans="1:65" ht="14.25" customHeight="1">
      <c r="A182" s="11"/>
      <c r="B182" s="11"/>
      <c r="C182" s="47"/>
      <c r="D182" s="16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</row>
    <row r="183" spans="1:65" ht="14.25" customHeight="1">
      <c r="A183" s="11"/>
      <c r="B183" s="11"/>
      <c r="C183" s="47"/>
      <c r="D183" s="16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</row>
    <row r="184" spans="1:65" ht="14.25" customHeight="1">
      <c r="A184" s="11"/>
      <c r="B184" s="11"/>
      <c r="C184" s="47"/>
      <c r="D184" s="16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</row>
    <row r="185" spans="1:65" ht="14.25" customHeight="1">
      <c r="A185" s="11"/>
      <c r="B185" s="11"/>
      <c r="C185" s="47"/>
      <c r="D185" s="16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</row>
    <row r="186" spans="1:65" ht="14.25" customHeight="1">
      <c r="A186" s="11"/>
      <c r="B186" s="11"/>
      <c r="C186" s="47"/>
      <c r="D186" s="16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</row>
    <row r="187" spans="1:65" ht="14.25" customHeight="1">
      <c r="A187" s="11"/>
      <c r="B187" s="11"/>
      <c r="C187" s="47"/>
      <c r="D187" s="16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</row>
    <row r="188" spans="1:65" ht="14.25" customHeight="1">
      <c r="A188" s="11"/>
      <c r="B188" s="11"/>
      <c r="C188" s="47"/>
      <c r="D188" s="16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</row>
    <row r="189" spans="1:65" ht="14.25" customHeight="1">
      <c r="A189" s="11"/>
      <c r="B189" s="11"/>
      <c r="C189" s="47"/>
      <c r="D189" s="16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</row>
    <row r="190" spans="1:65" ht="14.25" customHeight="1">
      <c r="A190" s="11"/>
      <c r="B190" s="11"/>
      <c r="C190" s="47"/>
      <c r="D190" s="16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</row>
    <row r="191" spans="1:65" ht="14.25" customHeight="1">
      <c r="A191" s="11"/>
      <c r="B191" s="11"/>
      <c r="C191" s="47"/>
      <c r="D191" s="16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</row>
    <row r="192" spans="1:65" ht="14.25" customHeight="1">
      <c r="A192" s="11"/>
      <c r="B192" s="11"/>
      <c r="C192" s="47"/>
      <c r="D192" s="16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</row>
    <row r="193" spans="1:65" ht="14.25" customHeight="1">
      <c r="A193" s="11"/>
      <c r="B193" s="11"/>
      <c r="C193" s="47"/>
      <c r="D193" s="16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</row>
    <row r="194" spans="1:65" ht="14.25" customHeight="1">
      <c r="A194" s="11"/>
      <c r="B194" s="11"/>
      <c r="C194" s="47"/>
      <c r="D194" s="16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</row>
    <row r="195" spans="1:65" ht="14.25" customHeight="1">
      <c r="A195" s="11"/>
      <c r="B195" s="11"/>
      <c r="C195" s="47"/>
      <c r="D195" s="16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</row>
    <row r="196" spans="1:65" ht="14.25" customHeight="1">
      <c r="A196" s="11"/>
      <c r="B196" s="11"/>
      <c r="C196" s="47"/>
      <c r="D196" s="16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</row>
    <row r="197" spans="1:65" ht="14.25" customHeight="1">
      <c r="A197" s="11"/>
      <c r="B197" s="11"/>
      <c r="C197" s="47"/>
      <c r="D197" s="16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</row>
    <row r="198" spans="1:65" ht="14.25" customHeight="1">
      <c r="A198" s="11"/>
      <c r="B198" s="11"/>
      <c r="C198" s="47"/>
      <c r="D198" s="16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</row>
    <row r="199" spans="1:65" ht="14.25" customHeight="1">
      <c r="A199" s="11"/>
      <c r="B199" s="11"/>
      <c r="C199" s="47"/>
      <c r="D199" s="16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</row>
    <row r="200" spans="1:65" ht="14.25" customHeight="1">
      <c r="A200" s="11"/>
      <c r="B200" s="11"/>
      <c r="C200" s="47"/>
      <c r="D200" s="16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</row>
    <row r="201" spans="1:65" ht="14.25" customHeight="1">
      <c r="A201" s="11"/>
      <c r="B201" s="11"/>
      <c r="C201" s="47"/>
      <c r="D201" s="16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</row>
    <row r="202" spans="1:65" ht="14.25" customHeight="1">
      <c r="A202" s="11"/>
      <c r="B202" s="11"/>
      <c r="C202" s="47"/>
      <c r="D202" s="16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</row>
    <row r="203" spans="1:65" ht="14.25" customHeight="1">
      <c r="A203" s="11"/>
      <c r="B203" s="11"/>
      <c r="C203" s="47"/>
      <c r="D203" s="16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</row>
    <row r="204" spans="1:65" ht="14.25" customHeight="1">
      <c r="A204" s="11"/>
      <c r="B204" s="11"/>
      <c r="C204" s="47"/>
      <c r="D204" s="16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</row>
    <row r="205" spans="1:65" ht="14.25" customHeight="1">
      <c r="A205" s="11"/>
      <c r="B205" s="11"/>
      <c r="C205" s="47"/>
      <c r="D205" s="16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</row>
    <row r="206" spans="1:65" ht="14.25" customHeight="1">
      <c r="A206" s="11"/>
      <c r="B206" s="11"/>
      <c r="C206" s="47"/>
      <c r="D206" s="16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</row>
    <row r="207" spans="1:65" ht="14.25" customHeight="1">
      <c r="A207" s="11"/>
      <c r="B207" s="11"/>
      <c r="C207" s="47"/>
      <c r="D207" s="16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</row>
    <row r="208" spans="1:65" ht="14.25" customHeight="1">
      <c r="A208" s="11"/>
      <c r="B208" s="11"/>
      <c r="C208" s="47"/>
      <c r="D208" s="16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</row>
    <row r="209" spans="1:65" ht="14.25" customHeight="1">
      <c r="A209" s="11"/>
      <c r="B209" s="11"/>
      <c r="C209" s="47"/>
      <c r="D209" s="16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</row>
    <row r="210" spans="1:65" ht="14.25" customHeight="1">
      <c r="A210" s="11"/>
      <c r="B210" s="11"/>
      <c r="C210" s="47"/>
      <c r="D210" s="16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</row>
    <row r="211" spans="1:65" ht="14.25" customHeight="1">
      <c r="A211" s="11"/>
      <c r="B211" s="11"/>
      <c r="C211" s="47"/>
      <c r="D211" s="16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</row>
    <row r="212" spans="1:65" ht="14.25" customHeight="1">
      <c r="A212" s="11"/>
      <c r="B212" s="11"/>
      <c r="C212" s="47"/>
      <c r="D212" s="16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</row>
    <row r="213" spans="1:65" ht="14.25" customHeight="1">
      <c r="A213" s="11"/>
      <c r="B213" s="11"/>
      <c r="C213" s="47"/>
      <c r="D213" s="16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</row>
    <row r="214" spans="1:65" ht="14.25" customHeight="1">
      <c r="A214" s="11"/>
      <c r="B214" s="11"/>
      <c r="C214" s="47"/>
      <c r="D214" s="16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</row>
    <row r="215" spans="1:65" ht="14.25" customHeight="1">
      <c r="A215" s="11"/>
      <c r="B215" s="11"/>
      <c r="C215" s="47"/>
      <c r="D215" s="16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</row>
    <row r="216" spans="1:65" ht="14.25" customHeight="1">
      <c r="A216" s="11"/>
      <c r="B216" s="11"/>
      <c r="C216" s="47"/>
      <c r="D216" s="16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</row>
    <row r="217" spans="1:65" ht="14.25" customHeight="1">
      <c r="A217" s="11"/>
      <c r="B217" s="11"/>
      <c r="C217" s="47"/>
      <c r="D217" s="16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</row>
    <row r="218" spans="1:65" ht="14.25" customHeight="1">
      <c r="A218" s="11"/>
      <c r="B218" s="11"/>
      <c r="C218" s="47"/>
      <c r="D218" s="16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</row>
    <row r="219" spans="1:65" ht="14.25" customHeight="1">
      <c r="A219" s="11"/>
      <c r="B219" s="11"/>
      <c r="C219" s="47"/>
      <c r="D219" s="16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</row>
    <row r="220" spans="1:65" ht="14.25" customHeight="1">
      <c r="A220" s="11"/>
      <c r="B220" s="11"/>
      <c r="C220" s="47"/>
      <c r="D220" s="16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</row>
    <row r="221" spans="1:65" ht="14.25" customHeight="1">
      <c r="A221" s="11"/>
      <c r="B221" s="11"/>
      <c r="C221" s="47"/>
      <c r="D221" s="16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</row>
    <row r="222" spans="1:65" ht="14.25" customHeight="1">
      <c r="A222" s="11"/>
      <c r="B222" s="11"/>
      <c r="C222" s="47"/>
      <c r="D222" s="16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</row>
    <row r="223" spans="1:65" ht="14.25" customHeight="1">
      <c r="A223" s="11"/>
      <c r="B223" s="11"/>
      <c r="C223" s="47"/>
      <c r="D223" s="16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</row>
    <row r="224" spans="1:65" ht="14.25" customHeight="1">
      <c r="A224" s="11"/>
      <c r="B224" s="11"/>
      <c r="C224" s="47"/>
      <c r="D224" s="16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</row>
    <row r="225" spans="1:65" ht="14.25" customHeight="1">
      <c r="A225" s="11"/>
      <c r="B225" s="11"/>
      <c r="C225" s="47"/>
      <c r="D225" s="16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</row>
    <row r="226" spans="1:65" ht="14.25" customHeight="1">
      <c r="A226" s="11"/>
      <c r="B226" s="11"/>
      <c r="C226" s="47"/>
      <c r="D226" s="16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</row>
    <row r="227" spans="1:65" ht="14.25" customHeight="1">
      <c r="A227" s="11"/>
      <c r="B227" s="11"/>
      <c r="C227" s="47"/>
      <c r="D227" s="16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</row>
    <row r="228" spans="1:65" ht="14.25" customHeight="1">
      <c r="A228" s="11"/>
      <c r="B228" s="11"/>
      <c r="C228" s="47"/>
      <c r="D228" s="16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</row>
    <row r="229" spans="1:65" ht="14.25" customHeight="1">
      <c r="A229" s="11"/>
      <c r="B229" s="11"/>
      <c r="C229" s="47"/>
      <c r="D229" s="16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</row>
    <row r="230" spans="1:65" ht="14.25" customHeight="1">
      <c r="A230" s="11"/>
      <c r="B230" s="11"/>
      <c r="C230" s="47"/>
      <c r="D230" s="16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</row>
    <row r="231" spans="1:65" ht="14.25" customHeight="1">
      <c r="A231" s="11"/>
      <c r="B231" s="11"/>
      <c r="C231" s="47"/>
      <c r="D231" s="16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</row>
    <row r="232" spans="1:65" ht="14.25" customHeight="1">
      <c r="A232" s="11"/>
      <c r="B232" s="11"/>
      <c r="C232" s="47"/>
      <c r="D232" s="16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</row>
    <row r="233" spans="1:65" ht="14.25" customHeight="1">
      <c r="A233" s="11"/>
      <c r="B233" s="11"/>
      <c r="C233" s="47"/>
      <c r="D233" s="16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</row>
    <row r="234" spans="1:65" ht="14.25" customHeight="1">
      <c r="A234" s="11"/>
      <c r="B234" s="11"/>
      <c r="C234" s="47"/>
      <c r="D234" s="16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</row>
    <row r="235" spans="1:65" ht="14.25" customHeight="1">
      <c r="A235" s="11"/>
      <c r="B235" s="11"/>
      <c r="C235" s="47"/>
      <c r="D235" s="16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</row>
    <row r="236" spans="1:65" ht="14.25" customHeight="1">
      <c r="A236" s="11"/>
      <c r="B236" s="11"/>
      <c r="C236" s="47"/>
      <c r="D236" s="16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</row>
    <row r="237" spans="1:65" ht="14.25" customHeight="1">
      <c r="A237" s="11"/>
      <c r="B237" s="11"/>
      <c r="C237" s="47"/>
      <c r="D237" s="16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</row>
    <row r="238" spans="1:65" ht="14.25" customHeight="1">
      <c r="A238" s="11"/>
      <c r="B238" s="11"/>
      <c r="C238" s="47"/>
      <c r="D238" s="16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</row>
    <row r="239" spans="1:65" ht="14.25" customHeight="1">
      <c r="A239" s="11"/>
      <c r="B239" s="11"/>
      <c r="C239" s="47"/>
      <c r="D239" s="16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</row>
    <row r="240" spans="1:65" ht="14.25" customHeight="1">
      <c r="A240" s="11"/>
      <c r="B240" s="11"/>
      <c r="C240" s="47"/>
      <c r="D240" s="16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</row>
    <row r="241" spans="1:65" ht="14.25" customHeight="1">
      <c r="A241" s="11"/>
      <c r="B241" s="11"/>
      <c r="C241" s="47"/>
      <c r="D241" s="16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</row>
    <row r="242" spans="1:65" ht="14.25" customHeight="1">
      <c r="A242" s="11"/>
      <c r="B242" s="11"/>
      <c r="C242" s="47"/>
      <c r="D242" s="16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</row>
    <row r="243" spans="1:65" ht="14.25" customHeight="1">
      <c r="A243" s="11"/>
      <c r="B243" s="11"/>
      <c r="C243" s="47"/>
      <c r="D243" s="16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</row>
    <row r="244" spans="1:65" ht="14.25" customHeight="1">
      <c r="A244" s="11"/>
      <c r="B244" s="11"/>
      <c r="C244" s="47"/>
      <c r="D244" s="16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</row>
    <row r="245" spans="1:65" ht="14.25" customHeight="1">
      <c r="A245" s="11"/>
      <c r="B245" s="11"/>
      <c r="C245" s="47"/>
      <c r="D245" s="16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</row>
    <row r="246" spans="1:65" ht="14.25" customHeight="1">
      <c r="A246" s="11"/>
      <c r="B246" s="11"/>
      <c r="C246" s="47"/>
      <c r="D246" s="16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</row>
    <row r="247" spans="1:65" ht="14.25" customHeight="1">
      <c r="A247" s="11"/>
      <c r="B247" s="11"/>
      <c r="C247" s="47"/>
      <c r="D247" s="16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</row>
    <row r="248" spans="1:65" ht="14.25" customHeight="1">
      <c r="A248" s="11"/>
      <c r="B248" s="11"/>
      <c r="C248" s="47"/>
      <c r="D248" s="16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</row>
    <row r="249" spans="1:65" ht="14.25" customHeight="1">
      <c r="A249" s="11"/>
      <c r="B249" s="11"/>
      <c r="C249" s="47"/>
      <c r="D249" s="16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</row>
    <row r="250" spans="1:65" ht="14.25" customHeight="1">
      <c r="A250" s="11"/>
      <c r="B250" s="11"/>
      <c r="C250" s="47"/>
      <c r="D250" s="16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</row>
    <row r="251" spans="1:65" ht="14.25" customHeight="1">
      <c r="A251" s="11"/>
      <c r="B251" s="11"/>
      <c r="C251" s="47"/>
      <c r="D251" s="16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</row>
    <row r="252" spans="1:65" ht="14.25" customHeight="1">
      <c r="A252" s="11"/>
      <c r="B252" s="11"/>
      <c r="C252" s="47"/>
      <c r="D252" s="16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</row>
    <row r="253" spans="1:65" ht="14.25" customHeight="1">
      <c r="A253" s="11"/>
      <c r="B253" s="11"/>
      <c r="C253" s="47"/>
      <c r="D253" s="16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</row>
    <row r="254" spans="1:65" ht="14.25" customHeight="1">
      <c r="A254" s="11"/>
      <c r="B254" s="11"/>
      <c r="C254" s="47"/>
      <c r="D254" s="16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</row>
    <row r="255" spans="1:65" ht="14.25" customHeight="1">
      <c r="A255" s="11"/>
      <c r="B255" s="11"/>
      <c r="C255" s="47"/>
      <c r="D255" s="16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</row>
    <row r="256" spans="1:65" ht="14.25" customHeight="1">
      <c r="A256" s="11"/>
      <c r="B256" s="11"/>
      <c r="C256" s="47"/>
      <c r="D256" s="16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</row>
    <row r="257" spans="1:65" ht="14.25" customHeight="1">
      <c r="A257" s="11"/>
      <c r="B257" s="11"/>
      <c r="C257" s="47"/>
      <c r="D257" s="16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</row>
    <row r="258" spans="1:65" ht="14.25" customHeight="1">
      <c r="A258" s="11"/>
      <c r="B258" s="11"/>
      <c r="C258" s="47"/>
      <c r="D258" s="16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</row>
    <row r="259" spans="1:65" ht="14.25" customHeight="1">
      <c r="A259" s="11"/>
      <c r="B259" s="11"/>
      <c r="C259" s="47"/>
      <c r="D259" s="16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</row>
    <row r="260" spans="1:65" ht="14.25" customHeight="1">
      <c r="A260" s="11"/>
      <c r="B260" s="11"/>
      <c r="C260" s="47"/>
      <c r="D260" s="16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</row>
    <row r="261" spans="1:65" ht="14.25" customHeight="1">
      <c r="A261" s="11"/>
      <c r="B261" s="11"/>
      <c r="C261" s="47"/>
      <c r="D261" s="16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</row>
    <row r="262" spans="1:65" ht="14.25" customHeight="1">
      <c r="A262" s="11"/>
      <c r="B262" s="11"/>
      <c r="C262" s="47"/>
      <c r="D262" s="16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</row>
    <row r="263" spans="1:65" ht="14.25" customHeight="1">
      <c r="A263" s="11"/>
      <c r="B263" s="11"/>
      <c r="C263" s="47"/>
      <c r="D263" s="16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</row>
    <row r="264" spans="1:65" ht="14.25" customHeight="1">
      <c r="A264" s="11"/>
      <c r="B264" s="11"/>
      <c r="C264" s="47"/>
      <c r="D264" s="16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</row>
    <row r="265" spans="1:65" ht="14.25" customHeight="1">
      <c r="A265" s="11"/>
      <c r="B265" s="11"/>
      <c r="C265" s="47"/>
      <c r="D265" s="16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</row>
    <row r="266" spans="1:65" ht="14.25" customHeight="1">
      <c r="A266" s="11"/>
      <c r="B266" s="11"/>
      <c r="C266" s="47"/>
      <c r="D266" s="16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</row>
    <row r="267" spans="1:65" ht="14.25" customHeight="1">
      <c r="A267" s="11"/>
      <c r="B267" s="11"/>
      <c r="C267" s="47"/>
      <c r="D267" s="16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</row>
    <row r="268" spans="1:65" ht="14.25" customHeight="1">
      <c r="A268" s="11"/>
      <c r="B268" s="11"/>
      <c r="C268" s="47"/>
      <c r="D268" s="16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</row>
    <row r="269" spans="1:65" ht="14.25" customHeight="1">
      <c r="A269" s="11"/>
      <c r="B269" s="11"/>
      <c r="C269" s="47"/>
      <c r="D269" s="16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</row>
    <row r="270" spans="1:65" ht="14.25" customHeight="1">
      <c r="A270" s="11"/>
      <c r="B270" s="11"/>
      <c r="C270" s="47"/>
      <c r="D270" s="16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</row>
    <row r="271" spans="1:65" ht="14.25" customHeight="1">
      <c r="A271" s="11"/>
      <c r="B271" s="11"/>
      <c r="C271" s="47"/>
      <c r="D271" s="16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</row>
    <row r="272" spans="1:65" ht="14.25" customHeight="1">
      <c r="A272" s="11"/>
      <c r="B272" s="11"/>
      <c r="C272" s="47"/>
      <c r="D272" s="16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</row>
    <row r="273" spans="1:65" ht="14.25" customHeight="1">
      <c r="A273" s="11"/>
      <c r="B273" s="11"/>
      <c r="C273" s="47"/>
      <c r="D273" s="16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</row>
    <row r="274" spans="1:65" ht="14.25" customHeight="1">
      <c r="A274" s="11"/>
      <c r="B274" s="11"/>
      <c r="C274" s="47"/>
      <c r="D274" s="16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</row>
    <row r="275" spans="1:65" ht="14.25" customHeight="1">
      <c r="A275" s="11"/>
      <c r="B275" s="11"/>
      <c r="C275" s="47"/>
      <c r="D275" s="16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</row>
    <row r="276" spans="1:65" ht="14.25" customHeight="1">
      <c r="A276" s="11"/>
      <c r="B276" s="11"/>
      <c r="C276" s="47"/>
      <c r="D276" s="16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</row>
    <row r="277" spans="1:65" ht="14.25" customHeight="1">
      <c r="A277" s="11"/>
      <c r="B277" s="11"/>
      <c r="C277" s="47"/>
      <c r="D277" s="16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</row>
    <row r="278" spans="1:65" ht="14.25" customHeight="1">
      <c r="A278" s="11"/>
      <c r="B278" s="11"/>
      <c r="C278" s="47"/>
      <c r="D278" s="16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</row>
    <row r="279" spans="1:65" ht="14.25" customHeight="1">
      <c r="A279" s="11"/>
      <c r="B279" s="11"/>
      <c r="C279" s="47"/>
      <c r="D279" s="16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</row>
    <row r="280" spans="1:65" ht="14.25" customHeight="1">
      <c r="A280" s="11"/>
      <c r="B280" s="11"/>
      <c r="C280" s="47"/>
      <c r="D280" s="16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</row>
    <row r="281" spans="1:65" ht="14.25" customHeight="1">
      <c r="A281" s="11"/>
      <c r="B281" s="11"/>
      <c r="C281" s="47"/>
      <c r="D281" s="16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</row>
    <row r="282" spans="1:65" ht="14.25" customHeight="1">
      <c r="A282" s="11"/>
      <c r="B282" s="11"/>
      <c r="C282" s="47"/>
      <c r="D282" s="16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</row>
    <row r="283" spans="1:65" ht="14.25" customHeight="1">
      <c r="A283" s="11"/>
      <c r="B283" s="11"/>
      <c r="C283" s="47"/>
      <c r="D283" s="16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</row>
    <row r="284" spans="1:65" ht="14.25" customHeight="1">
      <c r="A284" s="11"/>
      <c r="B284" s="11"/>
      <c r="C284" s="47"/>
      <c r="D284" s="16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</row>
    <row r="285" spans="1:65" ht="14.25" customHeight="1">
      <c r="A285" s="11"/>
      <c r="B285" s="11"/>
      <c r="C285" s="47"/>
      <c r="D285" s="16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</row>
    <row r="286" spans="1:65" ht="14.25" customHeight="1">
      <c r="A286" s="11"/>
      <c r="B286" s="11"/>
      <c r="C286" s="47"/>
      <c r="D286" s="16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</row>
    <row r="287" spans="1:65" ht="14.25" customHeight="1">
      <c r="A287" s="11"/>
      <c r="B287" s="11"/>
      <c r="C287" s="47"/>
      <c r="D287" s="16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</row>
    <row r="288" spans="1:65" ht="14.25" customHeight="1">
      <c r="A288" s="11"/>
      <c r="B288" s="11"/>
      <c r="C288" s="47"/>
      <c r="D288" s="16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</row>
    <row r="289" spans="1:65" ht="14.25" customHeight="1">
      <c r="A289" s="11"/>
      <c r="B289" s="11"/>
      <c r="C289" s="47"/>
      <c r="D289" s="16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</row>
    <row r="290" spans="1:65" ht="14.25" customHeight="1">
      <c r="A290" s="11"/>
      <c r="B290" s="11"/>
      <c r="C290" s="47"/>
      <c r="D290" s="16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</row>
    <row r="291" spans="1:65" ht="14.25" customHeight="1">
      <c r="A291" s="11"/>
      <c r="B291" s="11"/>
      <c r="C291" s="47"/>
      <c r="D291" s="16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</row>
    <row r="292" spans="1:65" ht="14.25" customHeight="1">
      <c r="A292" s="11"/>
      <c r="B292" s="11"/>
      <c r="C292" s="47"/>
      <c r="D292" s="16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</row>
    <row r="293" spans="1:65" ht="14.25" customHeight="1">
      <c r="A293" s="11"/>
      <c r="B293" s="11"/>
      <c r="C293" s="47"/>
      <c r="D293" s="16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</row>
    <row r="294" spans="1:65" ht="14.25" customHeight="1">
      <c r="A294" s="11"/>
      <c r="B294" s="11"/>
      <c r="C294" s="47"/>
      <c r="D294" s="16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</row>
    <row r="295" spans="1:65" ht="14.25" customHeight="1">
      <c r="A295" s="11"/>
      <c r="B295" s="11"/>
      <c r="C295" s="47"/>
      <c r="D295" s="16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</row>
    <row r="296" spans="1:65" ht="14.25" customHeight="1">
      <c r="A296" s="11"/>
      <c r="B296" s="11"/>
      <c r="C296" s="47"/>
      <c r="D296" s="16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</row>
    <row r="297" spans="1:65" ht="14.25" customHeight="1">
      <c r="A297" s="11"/>
      <c r="B297" s="11"/>
      <c r="C297" s="47"/>
      <c r="D297" s="16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</row>
    <row r="298" spans="1:65" ht="14.25" customHeight="1">
      <c r="A298" s="11"/>
      <c r="B298" s="11"/>
      <c r="C298" s="47"/>
      <c r="D298" s="16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</row>
    <row r="299" spans="1:65" ht="14.25" customHeight="1">
      <c r="A299" s="11"/>
      <c r="B299" s="11"/>
      <c r="C299" s="47"/>
      <c r="D299" s="16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</row>
    <row r="300" spans="1:65" ht="14.25" customHeight="1">
      <c r="A300" s="11"/>
      <c r="B300" s="11"/>
      <c r="C300" s="47"/>
      <c r="D300" s="16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</row>
    <row r="301" spans="1:65" ht="14.25" customHeight="1">
      <c r="A301" s="11"/>
      <c r="B301" s="11"/>
      <c r="C301" s="47"/>
      <c r="D301" s="16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</row>
    <row r="302" spans="1:65" ht="14.25" customHeight="1">
      <c r="A302" s="11"/>
      <c r="B302" s="11"/>
      <c r="C302" s="47"/>
      <c r="D302" s="16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</row>
    <row r="303" spans="1:65" ht="14.25" customHeight="1">
      <c r="A303" s="11"/>
      <c r="B303" s="11"/>
      <c r="C303" s="47"/>
      <c r="D303" s="16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</row>
    <row r="304" spans="1:65" ht="14.25" customHeight="1">
      <c r="A304" s="11"/>
      <c r="B304" s="11"/>
      <c r="C304" s="47"/>
      <c r="D304" s="16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</row>
    <row r="305" spans="1:65" ht="14.25" customHeight="1">
      <c r="A305" s="11"/>
      <c r="B305" s="11"/>
      <c r="C305" s="47"/>
      <c r="D305" s="16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</row>
    <row r="306" spans="1:65" ht="14.25" customHeight="1">
      <c r="A306" s="11"/>
      <c r="B306" s="11"/>
      <c r="C306" s="47"/>
      <c r="D306" s="16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</row>
    <row r="307" spans="1:65" ht="14.25" customHeight="1">
      <c r="A307" s="11"/>
      <c r="B307" s="11"/>
      <c r="C307" s="47"/>
      <c r="D307" s="16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</row>
    <row r="308" spans="1:65" ht="14.25" customHeight="1">
      <c r="A308" s="11"/>
      <c r="B308" s="11"/>
      <c r="C308" s="47"/>
      <c r="D308" s="16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</row>
    <row r="309" spans="1:65" ht="14.25" customHeight="1">
      <c r="A309" s="11"/>
      <c r="B309" s="11"/>
      <c r="C309" s="47"/>
      <c r="D309" s="16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</row>
    <row r="310" spans="1:65" ht="14.25" customHeight="1">
      <c r="A310" s="11"/>
      <c r="B310" s="11"/>
      <c r="C310" s="47"/>
      <c r="D310" s="16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</row>
    <row r="311" spans="1:65" ht="14.25" customHeight="1">
      <c r="A311" s="11"/>
      <c r="B311" s="11"/>
      <c r="C311" s="47"/>
      <c r="D311" s="16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</row>
    <row r="312" spans="1:65" ht="14.25" customHeight="1">
      <c r="A312" s="11"/>
      <c r="B312" s="11"/>
      <c r="C312" s="47"/>
      <c r="D312" s="16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</row>
    <row r="313" spans="1:65" ht="14.25" customHeight="1">
      <c r="A313" s="11"/>
      <c r="B313" s="11"/>
      <c r="C313" s="47"/>
      <c r="D313" s="16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</row>
    <row r="314" spans="1:65" ht="14.25" customHeight="1">
      <c r="A314" s="11"/>
      <c r="B314" s="11"/>
      <c r="C314" s="47"/>
      <c r="D314" s="16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</row>
    <row r="315" spans="1:65" ht="14.25" customHeight="1">
      <c r="A315" s="11"/>
      <c r="B315" s="11"/>
      <c r="C315" s="47"/>
      <c r="D315" s="16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</row>
    <row r="316" spans="1:65" ht="14.25" customHeight="1">
      <c r="A316" s="11"/>
      <c r="B316" s="11"/>
      <c r="C316" s="47"/>
      <c r="D316" s="16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</row>
    <row r="317" spans="1:65" ht="14.25" customHeight="1">
      <c r="A317" s="11"/>
      <c r="B317" s="11"/>
      <c r="C317" s="47"/>
      <c r="D317" s="16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</row>
    <row r="318" spans="1:65" ht="14.25" customHeight="1">
      <c r="A318" s="11"/>
      <c r="B318" s="11"/>
      <c r="C318" s="47"/>
      <c r="D318" s="16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</row>
    <row r="319" spans="1:65" ht="14.25" customHeight="1">
      <c r="A319" s="11"/>
      <c r="B319" s="11"/>
      <c r="C319" s="47"/>
      <c r="D319" s="16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</row>
    <row r="320" spans="1:65" ht="14.25" customHeight="1">
      <c r="A320" s="11"/>
      <c r="B320" s="11"/>
      <c r="C320" s="47"/>
      <c r="D320" s="16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</row>
    <row r="321" spans="1:65" ht="14.25" customHeight="1">
      <c r="A321" s="11"/>
      <c r="B321" s="11"/>
      <c r="C321" s="47"/>
      <c r="D321" s="16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</row>
    <row r="322" spans="1:65" ht="14.25" customHeight="1">
      <c r="A322" s="11"/>
      <c r="B322" s="11"/>
      <c r="C322" s="47"/>
      <c r="D322" s="16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</row>
    <row r="323" spans="1:65" ht="14.25" customHeight="1">
      <c r="A323" s="11"/>
      <c r="B323" s="11"/>
      <c r="C323" s="47"/>
      <c r="D323" s="16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</row>
    <row r="324" spans="1:65" ht="14.25" customHeight="1">
      <c r="A324" s="11"/>
      <c r="B324" s="11"/>
      <c r="C324" s="47"/>
      <c r="D324" s="16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</row>
    <row r="325" spans="1:65" ht="14.25" customHeight="1">
      <c r="A325" s="11"/>
      <c r="B325" s="11"/>
      <c r="C325" s="47"/>
      <c r="D325" s="16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</row>
    <row r="326" spans="1:65" ht="14.25" customHeight="1">
      <c r="A326" s="11"/>
      <c r="B326" s="11"/>
      <c r="C326" s="47"/>
      <c r="D326" s="16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</row>
    <row r="327" spans="1:65" ht="14.25" customHeight="1">
      <c r="A327" s="11"/>
      <c r="B327" s="11"/>
      <c r="C327" s="47"/>
      <c r="D327" s="16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</row>
    <row r="328" spans="1:65" ht="14.25" customHeight="1">
      <c r="A328" s="11"/>
      <c r="B328" s="11"/>
      <c r="C328" s="47"/>
      <c r="D328" s="16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</row>
    <row r="329" spans="1:65" ht="14.25" customHeight="1">
      <c r="A329" s="11"/>
      <c r="B329" s="11"/>
      <c r="C329" s="47"/>
      <c r="D329" s="16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</row>
    <row r="330" spans="1:65" ht="14.25" customHeight="1">
      <c r="A330" s="11"/>
      <c r="B330" s="11"/>
      <c r="C330" s="47"/>
      <c r="D330" s="16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</row>
    <row r="331" spans="1:65" ht="14.25" customHeight="1">
      <c r="A331" s="11"/>
      <c r="B331" s="11"/>
      <c r="C331" s="47"/>
      <c r="D331" s="16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</row>
    <row r="332" spans="1:65" ht="14.25" customHeight="1">
      <c r="A332" s="11"/>
      <c r="B332" s="11"/>
      <c r="C332" s="47"/>
      <c r="D332" s="16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</row>
    <row r="333" spans="1:65" ht="14.25" customHeight="1">
      <c r="A333" s="11"/>
      <c r="B333" s="11"/>
      <c r="C333" s="47"/>
      <c r="D333" s="16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</row>
    <row r="334" spans="1:65" ht="14.25" customHeight="1">
      <c r="A334" s="11"/>
      <c r="B334" s="11"/>
      <c r="C334" s="47"/>
      <c r="D334" s="16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</row>
    <row r="335" spans="1:65" ht="14.25" customHeight="1">
      <c r="A335" s="11"/>
      <c r="B335" s="11"/>
      <c r="C335" s="47"/>
      <c r="D335" s="16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</row>
    <row r="336" spans="1:65" ht="14.25" customHeight="1">
      <c r="A336" s="11"/>
      <c r="B336" s="11"/>
      <c r="C336" s="47"/>
      <c r="D336" s="16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</row>
    <row r="337" spans="1:65" ht="14.25" customHeight="1">
      <c r="A337" s="11"/>
      <c r="B337" s="11"/>
      <c r="C337" s="47"/>
      <c r="D337" s="16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</row>
    <row r="338" spans="1:65" ht="14.25" customHeight="1">
      <c r="A338" s="11"/>
      <c r="B338" s="11"/>
      <c r="C338" s="47"/>
      <c r="D338" s="16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</row>
    <row r="339" spans="1:65" ht="14.25" customHeight="1">
      <c r="A339" s="11"/>
      <c r="B339" s="11"/>
      <c r="C339" s="47"/>
      <c r="D339" s="16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</row>
    <row r="340" spans="1:65" ht="14.25" customHeight="1">
      <c r="A340" s="11"/>
      <c r="B340" s="11"/>
      <c r="C340" s="47"/>
      <c r="D340" s="16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</row>
    <row r="341" spans="1:65" ht="14.25" customHeight="1">
      <c r="A341" s="11"/>
      <c r="B341" s="11"/>
      <c r="C341" s="47"/>
      <c r="D341" s="16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</row>
    <row r="342" spans="1:65" ht="14.25" customHeight="1">
      <c r="A342" s="11"/>
      <c r="B342" s="11"/>
      <c r="C342" s="47"/>
      <c r="D342" s="16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</row>
    <row r="343" spans="1:65" ht="14.25" customHeight="1">
      <c r="A343" s="11"/>
      <c r="B343" s="11"/>
      <c r="C343" s="47"/>
      <c r="D343" s="16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</row>
    <row r="344" spans="1:65" ht="14.25" customHeight="1">
      <c r="A344" s="11"/>
      <c r="B344" s="11"/>
      <c r="C344" s="47"/>
      <c r="D344" s="16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</row>
    <row r="345" spans="1:65" ht="14.25" customHeight="1">
      <c r="A345" s="11"/>
      <c r="B345" s="11"/>
      <c r="C345" s="47"/>
      <c r="D345" s="16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</row>
    <row r="346" spans="1:65" ht="14.25" customHeight="1">
      <c r="A346" s="11"/>
      <c r="B346" s="11"/>
      <c r="C346" s="47"/>
      <c r="D346" s="16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</row>
    <row r="347" spans="1:65" ht="14.25" customHeight="1">
      <c r="A347" s="11"/>
      <c r="B347" s="11"/>
      <c r="C347" s="47"/>
      <c r="D347" s="16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</row>
    <row r="348" spans="1:65" ht="14.25" customHeight="1">
      <c r="A348" s="11"/>
      <c r="B348" s="11"/>
      <c r="C348" s="47"/>
      <c r="D348" s="16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</row>
    <row r="349" spans="1:65" ht="14.25" customHeight="1">
      <c r="A349" s="11"/>
      <c r="B349" s="11"/>
      <c r="C349" s="47"/>
      <c r="D349" s="16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</row>
    <row r="350" spans="1:65" ht="14.25" customHeight="1">
      <c r="A350" s="11"/>
      <c r="B350" s="11"/>
      <c r="C350" s="47"/>
      <c r="D350" s="16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</row>
    <row r="351" spans="1:65" ht="14.25" customHeight="1">
      <c r="A351" s="11"/>
      <c r="B351" s="11"/>
      <c r="C351" s="47"/>
      <c r="D351" s="16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</row>
    <row r="352" spans="1:65" ht="14.25" customHeight="1">
      <c r="A352" s="11"/>
      <c r="B352" s="11"/>
      <c r="C352" s="47"/>
      <c r="D352" s="16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</row>
    <row r="353" spans="1:65" ht="14.25" customHeight="1">
      <c r="A353" s="11"/>
      <c r="B353" s="11"/>
      <c r="C353" s="47"/>
      <c r="D353" s="16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</row>
    <row r="354" spans="1:65" ht="14.25" customHeight="1">
      <c r="A354" s="11"/>
      <c r="B354" s="11"/>
      <c r="C354" s="47"/>
      <c r="D354" s="16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</row>
    <row r="355" spans="1:65" ht="14.25" customHeight="1">
      <c r="A355" s="11"/>
      <c r="B355" s="11"/>
      <c r="C355" s="47"/>
      <c r="D355" s="16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</row>
    <row r="356" spans="1:65" ht="14.25" customHeight="1">
      <c r="A356" s="11"/>
      <c r="B356" s="11"/>
      <c r="C356" s="47"/>
      <c r="D356" s="16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</row>
    <row r="357" spans="1:65" ht="14.25" customHeight="1">
      <c r="A357" s="11"/>
      <c r="B357" s="11"/>
      <c r="C357" s="47"/>
      <c r="D357" s="16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</row>
    <row r="358" spans="1:65" ht="14.25" customHeight="1">
      <c r="A358" s="11"/>
      <c r="B358" s="11"/>
      <c r="C358" s="47"/>
      <c r="D358" s="16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</row>
    <row r="359" spans="1:65" ht="14.25" customHeight="1">
      <c r="A359" s="11"/>
      <c r="B359" s="11"/>
      <c r="C359" s="47"/>
      <c r="D359" s="16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</row>
    <row r="360" spans="1:65" ht="14.25" customHeight="1">
      <c r="A360" s="11"/>
      <c r="B360" s="11"/>
      <c r="C360" s="47"/>
      <c r="D360" s="16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</row>
    <row r="361" spans="1:65" ht="14.25" customHeight="1">
      <c r="A361" s="11"/>
      <c r="B361" s="11"/>
      <c r="C361" s="47"/>
      <c r="D361" s="16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</row>
    <row r="362" spans="1:65" ht="14.25" customHeight="1">
      <c r="A362" s="11"/>
      <c r="B362" s="11"/>
      <c r="C362" s="47"/>
      <c r="D362" s="16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</row>
    <row r="363" spans="1:65" ht="14.25" customHeight="1">
      <c r="A363" s="11"/>
      <c r="B363" s="11"/>
      <c r="C363" s="47"/>
      <c r="D363" s="16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</row>
    <row r="364" spans="1:65" ht="14.25" customHeight="1">
      <c r="A364" s="11"/>
      <c r="B364" s="11"/>
      <c r="C364" s="47"/>
      <c r="D364" s="16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</row>
    <row r="365" spans="1:65" ht="14.25" customHeight="1">
      <c r="A365" s="11"/>
      <c r="B365" s="11"/>
      <c r="C365" s="47"/>
      <c r="D365" s="16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</row>
    <row r="366" spans="1:65" ht="14.25" customHeight="1">
      <c r="A366" s="11"/>
      <c r="B366" s="11"/>
      <c r="C366" s="47"/>
      <c r="D366" s="16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</row>
    <row r="367" spans="1:65" ht="14.25" customHeight="1">
      <c r="A367" s="11"/>
      <c r="B367" s="11"/>
      <c r="C367" s="47"/>
      <c r="D367" s="16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</row>
    <row r="368" spans="1:65" ht="14.25" customHeight="1">
      <c r="A368" s="11"/>
      <c r="B368" s="11"/>
      <c r="C368" s="47"/>
      <c r="D368" s="16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</row>
    <row r="369" spans="1:65" ht="14.25" customHeight="1">
      <c r="A369" s="11"/>
      <c r="B369" s="11"/>
      <c r="C369" s="47"/>
      <c r="D369" s="16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</row>
    <row r="370" spans="1:65" ht="14.25" customHeight="1">
      <c r="A370" s="11"/>
      <c r="B370" s="11"/>
      <c r="C370" s="47"/>
      <c r="D370" s="16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</row>
    <row r="371" spans="1:65" ht="14.25" customHeight="1">
      <c r="A371" s="11"/>
      <c r="B371" s="11"/>
      <c r="C371" s="47"/>
      <c r="D371" s="16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</row>
    <row r="372" spans="1:65" ht="14.25" customHeight="1">
      <c r="A372" s="11"/>
      <c r="B372" s="11"/>
      <c r="C372" s="47"/>
      <c r="D372" s="16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</row>
    <row r="373" spans="1:65" ht="14.25" customHeight="1">
      <c r="A373" s="11"/>
      <c r="B373" s="11"/>
      <c r="C373" s="47"/>
      <c r="D373" s="16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</row>
    <row r="374" spans="1:65" ht="14.25" customHeight="1">
      <c r="A374" s="11"/>
      <c r="B374" s="11"/>
      <c r="C374" s="47"/>
      <c r="D374" s="16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</row>
    <row r="375" spans="1:65" ht="14.25" customHeight="1">
      <c r="A375" s="11"/>
      <c r="B375" s="11"/>
      <c r="C375" s="47"/>
      <c r="D375" s="16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</row>
    <row r="376" spans="1:65" ht="14.25" customHeight="1">
      <c r="A376" s="11"/>
      <c r="B376" s="11"/>
      <c r="C376" s="47"/>
      <c r="D376" s="16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</row>
    <row r="377" spans="1:65" ht="14.25" customHeight="1">
      <c r="A377" s="11"/>
      <c r="B377" s="11"/>
      <c r="C377" s="47"/>
      <c r="D377" s="16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</row>
    <row r="378" spans="1:65" ht="14.25" customHeight="1">
      <c r="A378" s="11"/>
      <c r="B378" s="11"/>
      <c r="C378" s="47"/>
      <c r="D378" s="16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</row>
    <row r="379" spans="1:65" ht="14.25" customHeight="1">
      <c r="A379" s="11"/>
      <c r="B379" s="11"/>
      <c r="C379" s="47"/>
      <c r="D379" s="16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</row>
    <row r="380" spans="1:65" ht="14.25" customHeight="1">
      <c r="A380" s="11"/>
      <c r="B380" s="11"/>
      <c r="C380" s="47"/>
      <c r="D380" s="16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</row>
    <row r="381" spans="1:65" ht="14.25" customHeight="1">
      <c r="A381" s="11"/>
      <c r="B381" s="11"/>
      <c r="C381" s="47"/>
      <c r="D381" s="16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</row>
    <row r="382" spans="1:65" ht="14.25" customHeight="1">
      <c r="A382" s="11"/>
      <c r="B382" s="11"/>
      <c r="C382" s="47"/>
      <c r="D382" s="16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</row>
    <row r="383" spans="1:65" ht="14.25" customHeight="1">
      <c r="A383" s="11"/>
      <c r="B383" s="11"/>
      <c r="C383" s="47"/>
      <c r="D383" s="16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</row>
    <row r="384" spans="1:65" ht="14.25" customHeight="1">
      <c r="A384" s="11"/>
      <c r="B384" s="11"/>
      <c r="C384" s="47"/>
      <c r="D384" s="16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</row>
    <row r="385" spans="1:65" ht="14.25" customHeight="1">
      <c r="A385" s="11"/>
      <c r="B385" s="11"/>
      <c r="C385" s="47"/>
      <c r="D385" s="16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</row>
    <row r="386" spans="1:65" ht="14.25" customHeight="1">
      <c r="A386" s="11"/>
      <c r="B386" s="11"/>
      <c r="C386" s="47"/>
      <c r="D386" s="16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</row>
    <row r="387" spans="1:65" ht="14.25" customHeight="1">
      <c r="A387" s="11"/>
      <c r="B387" s="11"/>
      <c r="C387" s="47"/>
      <c r="D387" s="16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</row>
    <row r="388" spans="1:65" ht="14.25" customHeight="1">
      <c r="A388" s="11"/>
      <c r="B388" s="11"/>
      <c r="C388" s="47"/>
      <c r="D388" s="16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</row>
    <row r="389" spans="1:65" ht="14.25" customHeight="1">
      <c r="A389" s="11"/>
      <c r="B389" s="11"/>
      <c r="C389" s="47"/>
      <c r="D389" s="16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</row>
    <row r="390" spans="1:65" ht="14.25" customHeight="1">
      <c r="A390" s="11"/>
      <c r="B390" s="11"/>
      <c r="C390" s="47"/>
      <c r="D390" s="16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</row>
    <row r="391" spans="1:65" ht="14.25" customHeight="1">
      <c r="A391" s="11"/>
      <c r="B391" s="11"/>
      <c r="C391" s="47"/>
      <c r="D391" s="16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</row>
    <row r="392" spans="1:65" ht="14.25" customHeight="1">
      <c r="A392" s="11"/>
      <c r="B392" s="11"/>
      <c r="C392" s="47"/>
      <c r="D392" s="16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</row>
    <row r="393" spans="1:65" ht="14.25" customHeight="1">
      <c r="A393" s="11"/>
      <c r="B393" s="11"/>
      <c r="C393" s="47"/>
      <c r="D393" s="16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</row>
    <row r="394" spans="1:65" ht="14.25" customHeight="1">
      <c r="A394" s="11"/>
      <c r="B394" s="11"/>
      <c r="C394" s="47"/>
      <c r="D394" s="16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</row>
    <row r="395" spans="1:65" ht="14.25" customHeight="1">
      <c r="A395" s="11"/>
      <c r="B395" s="11"/>
      <c r="C395" s="47"/>
      <c r="D395" s="16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</row>
    <row r="396" spans="1:65" ht="14.25" customHeight="1">
      <c r="A396" s="11"/>
      <c r="B396" s="11"/>
      <c r="C396" s="47"/>
      <c r="D396" s="16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</row>
    <row r="397" spans="1:65" ht="14.25" customHeight="1">
      <c r="A397" s="11"/>
      <c r="B397" s="11"/>
      <c r="C397" s="47"/>
      <c r="D397" s="16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</row>
    <row r="398" spans="1:65" ht="14.25" customHeight="1">
      <c r="A398" s="11"/>
      <c r="B398" s="11"/>
      <c r="C398" s="47"/>
      <c r="D398" s="16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</row>
    <row r="399" spans="1:65" ht="14.25" customHeight="1">
      <c r="A399" s="11"/>
      <c r="B399" s="11"/>
      <c r="C399" s="47"/>
      <c r="D399" s="16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</row>
    <row r="400" spans="1:65" ht="14.25" customHeight="1">
      <c r="A400" s="11"/>
      <c r="B400" s="11"/>
      <c r="C400" s="47"/>
      <c r="D400" s="16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</row>
    <row r="401" spans="1:65" ht="14.25" customHeight="1">
      <c r="A401" s="11"/>
      <c r="B401" s="11"/>
      <c r="C401" s="47"/>
      <c r="D401" s="16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</row>
    <row r="402" spans="1:65" ht="14.25" customHeight="1">
      <c r="A402" s="11"/>
      <c r="B402" s="11"/>
      <c r="C402" s="47"/>
      <c r="D402" s="16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</row>
    <row r="403" spans="1:65" ht="14.25" customHeight="1">
      <c r="A403" s="11"/>
      <c r="B403" s="11"/>
      <c r="C403" s="47"/>
      <c r="D403" s="16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</row>
    <row r="404" spans="1:65" ht="14.25" customHeight="1">
      <c r="A404" s="11"/>
      <c r="B404" s="11"/>
      <c r="C404" s="47"/>
      <c r="D404" s="16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</row>
    <row r="405" spans="1:65" ht="14.25" customHeight="1">
      <c r="A405" s="11"/>
      <c r="B405" s="11"/>
      <c r="C405" s="47"/>
      <c r="D405" s="16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</row>
    <row r="406" spans="1:65" ht="14.25" customHeight="1">
      <c r="A406" s="11"/>
      <c r="B406" s="11"/>
      <c r="C406" s="47"/>
      <c r="D406" s="16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</row>
    <row r="407" spans="1:65" ht="14.25" customHeight="1">
      <c r="A407" s="11"/>
      <c r="B407" s="11"/>
      <c r="C407" s="47"/>
      <c r="D407" s="16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</row>
    <row r="408" spans="1:65" ht="14.25" customHeight="1">
      <c r="A408" s="11"/>
      <c r="B408" s="11"/>
      <c r="C408" s="47"/>
      <c r="D408" s="16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</row>
    <row r="409" spans="1:65" ht="14.25" customHeight="1">
      <c r="A409" s="11"/>
      <c r="B409" s="11"/>
      <c r="C409" s="47"/>
      <c r="D409" s="16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</row>
    <row r="410" spans="1:65" ht="14.25" customHeight="1">
      <c r="A410" s="11"/>
      <c r="B410" s="11"/>
      <c r="C410" s="47"/>
      <c r="D410" s="16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</row>
    <row r="411" spans="1:65" ht="14.25" customHeight="1">
      <c r="A411" s="11"/>
      <c r="B411" s="11"/>
      <c r="C411" s="47"/>
      <c r="D411" s="16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</row>
    <row r="412" spans="1:65" ht="14.25" customHeight="1">
      <c r="A412" s="11"/>
      <c r="B412" s="11"/>
      <c r="C412" s="47"/>
      <c r="D412" s="16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</row>
    <row r="413" spans="1:65" ht="14.25" customHeight="1">
      <c r="A413" s="11"/>
      <c r="B413" s="11"/>
      <c r="C413" s="47"/>
      <c r="D413" s="16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</row>
    <row r="414" spans="1:65" ht="14.25" customHeight="1">
      <c r="A414" s="11"/>
      <c r="B414" s="11"/>
      <c r="C414" s="47"/>
      <c r="D414" s="16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</row>
    <row r="415" spans="1:65" ht="14.25" customHeight="1">
      <c r="A415" s="11"/>
      <c r="B415" s="11"/>
      <c r="C415" s="47"/>
      <c r="D415" s="16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</row>
    <row r="416" spans="1:65" ht="14.25" customHeight="1">
      <c r="A416" s="11"/>
      <c r="B416" s="11"/>
      <c r="C416" s="47"/>
      <c r="D416" s="16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</row>
    <row r="417" spans="1:65" ht="14.25" customHeight="1">
      <c r="A417" s="11"/>
      <c r="B417" s="11"/>
      <c r="C417" s="47"/>
      <c r="D417" s="16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</row>
    <row r="418" spans="1:65" ht="14.25" customHeight="1">
      <c r="A418" s="11"/>
      <c r="B418" s="11"/>
      <c r="C418" s="47"/>
      <c r="D418" s="16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</row>
    <row r="419" spans="1:65" ht="14.25" customHeight="1">
      <c r="A419" s="11"/>
      <c r="B419" s="11"/>
      <c r="C419" s="47"/>
      <c r="D419" s="16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</row>
    <row r="420" spans="1:65" ht="14.25" customHeight="1">
      <c r="A420" s="11"/>
      <c r="B420" s="11"/>
      <c r="C420" s="47"/>
      <c r="D420" s="16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</row>
    <row r="421" spans="1:65" ht="14.25" customHeight="1">
      <c r="A421" s="11"/>
      <c r="B421" s="11"/>
      <c r="C421" s="47"/>
      <c r="D421" s="16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</row>
    <row r="422" spans="1:65" ht="14.25" customHeight="1">
      <c r="A422" s="11"/>
      <c r="B422" s="11"/>
      <c r="C422" s="47"/>
      <c r="D422" s="16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</row>
    <row r="423" spans="1:65" ht="14.25" customHeight="1">
      <c r="A423" s="11"/>
      <c r="B423" s="11"/>
      <c r="C423" s="47"/>
      <c r="D423" s="16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</row>
    <row r="424" spans="1:65" ht="14.25" customHeight="1">
      <c r="A424" s="11"/>
      <c r="B424" s="11"/>
      <c r="C424" s="47"/>
      <c r="D424" s="16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</row>
    <row r="425" spans="1:65" ht="14.25" customHeight="1">
      <c r="A425" s="11"/>
      <c r="B425" s="11"/>
      <c r="C425" s="47"/>
      <c r="D425" s="16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</row>
    <row r="426" spans="1:65" ht="14.25" customHeight="1">
      <c r="A426" s="11"/>
      <c r="B426" s="11"/>
      <c r="C426" s="47"/>
      <c r="D426" s="16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</row>
    <row r="427" spans="1:65" ht="14.25" customHeight="1">
      <c r="A427" s="11"/>
      <c r="B427" s="11"/>
      <c r="C427" s="47"/>
      <c r="D427" s="16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</row>
    <row r="428" spans="1:65" ht="14.25" customHeight="1">
      <c r="A428" s="11"/>
      <c r="B428" s="11"/>
      <c r="C428" s="47"/>
      <c r="D428" s="16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</row>
    <row r="429" spans="1:65" ht="14.25" customHeight="1">
      <c r="A429" s="11"/>
      <c r="B429" s="11"/>
      <c r="C429" s="47"/>
      <c r="D429" s="16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</row>
    <row r="430" spans="1:65" ht="14.25" customHeight="1">
      <c r="A430" s="11"/>
      <c r="B430" s="11"/>
      <c r="C430" s="47"/>
      <c r="D430" s="16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</row>
    <row r="431" spans="1:65" ht="14.25" customHeight="1">
      <c r="A431" s="11"/>
      <c r="B431" s="11"/>
      <c r="C431" s="47"/>
      <c r="D431" s="16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</row>
    <row r="432" spans="1:65" ht="14.25" customHeight="1">
      <c r="A432" s="11"/>
      <c r="B432" s="11"/>
      <c r="C432" s="47"/>
      <c r="D432" s="16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</row>
    <row r="433" spans="1:65" ht="14.25" customHeight="1">
      <c r="A433" s="11"/>
      <c r="B433" s="11"/>
      <c r="C433" s="47"/>
      <c r="D433" s="16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</row>
    <row r="434" spans="1:65" ht="14.25" customHeight="1">
      <c r="A434" s="11"/>
      <c r="B434" s="11"/>
      <c r="C434" s="47"/>
      <c r="D434" s="16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</row>
    <row r="435" spans="1:65" ht="14.25" customHeight="1">
      <c r="A435" s="11"/>
      <c r="B435" s="11"/>
      <c r="C435" s="47"/>
      <c r="D435" s="16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</row>
    <row r="436" spans="1:65" ht="14.25" customHeight="1">
      <c r="A436" s="11"/>
      <c r="B436" s="11"/>
      <c r="C436" s="47"/>
      <c r="D436" s="16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</row>
    <row r="437" spans="1:65" ht="14.25" customHeight="1">
      <c r="A437" s="11"/>
      <c r="B437" s="11"/>
      <c r="C437" s="47"/>
      <c r="D437" s="16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</row>
    <row r="438" spans="1:65" ht="14.25" customHeight="1">
      <c r="A438" s="11"/>
      <c r="B438" s="11"/>
      <c r="C438" s="47"/>
      <c r="D438" s="16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</row>
    <row r="439" spans="1:65" ht="14.25" customHeight="1">
      <c r="A439" s="11"/>
      <c r="B439" s="11"/>
      <c r="C439" s="47"/>
      <c r="D439" s="16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</row>
    <row r="440" spans="1:65" ht="14.25" customHeight="1">
      <c r="A440" s="11"/>
      <c r="B440" s="11"/>
      <c r="C440" s="47"/>
      <c r="D440" s="16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</row>
    <row r="441" spans="1:65" ht="14.25" customHeight="1">
      <c r="A441" s="11"/>
      <c r="B441" s="11"/>
      <c r="C441" s="47"/>
      <c r="D441" s="16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</row>
    <row r="442" spans="1:65" ht="14.25" customHeight="1">
      <c r="A442" s="11"/>
      <c r="B442" s="11"/>
      <c r="C442" s="47"/>
      <c r="D442" s="16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</row>
    <row r="443" spans="1:65" ht="14.25" customHeight="1">
      <c r="A443" s="11"/>
      <c r="B443" s="11"/>
      <c r="C443" s="47"/>
      <c r="D443" s="16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</row>
    <row r="444" spans="1:65" ht="14.25" customHeight="1">
      <c r="A444" s="11"/>
      <c r="B444" s="11"/>
      <c r="C444" s="47"/>
      <c r="D444" s="16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</row>
    <row r="445" spans="1:65" ht="14.25" customHeight="1">
      <c r="A445" s="11"/>
      <c r="B445" s="11"/>
      <c r="C445" s="47"/>
      <c r="D445" s="16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</row>
    <row r="446" spans="1:65" ht="14.25" customHeight="1">
      <c r="A446" s="11"/>
      <c r="B446" s="11"/>
      <c r="C446" s="47"/>
      <c r="D446" s="16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</row>
    <row r="447" spans="1:65" ht="14.25" customHeight="1">
      <c r="A447" s="11"/>
      <c r="B447" s="11"/>
      <c r="C447" s="47"/>
      <c r="D447" s="16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</row>
    <row r="448" spans="1:65" ht="14.25" customHeight="1">
      <c r="A448" s="11"/>
      <c r="B448" s="11"/>
      <c r="C448" s="47"/>
      <c r="D448" s="16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</row>
    <row r="449" spans="1:65" ht="14.25" customHeight="1">
      <c r="A449" s="11"/>
      <c r="B449" s="11"/>
      <c r="C449" s="47"/>
      <c r="D449" s="16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</row>
    <row r="450" spans="1:65" ht="14.25" customHeight="1">
      <c r="A450" s="11"/>
      <c r="B450" s="11"/>
      <c r="C450" s="47"/>
      <c r="D450" s="16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</row>
    <row r="451" spans="1:65" ht="14.25" customHeight="1">
      <c r="A451" s="11"/>
      <c r="B451" s="11"/>
      <c r="C451" s="47"/>
      <c r="D451" s="16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</row>
    <row r="452" spans="1:65" ht="14.25" customHeight="1">
      <c r="A452" s="11"/>
      <c r="B452" s="11"/>
      <c r="C452" s="47"/>
      <c r="D452" s="16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</row>
    <row r="453" spans="1:65" ht="14.25" customHeight="1">
      <c r="A453" s="11"/>
      <c r="B453" s="11"/>
      <c r="C453" s="47"/>
      <c r="D453" s="16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</row>
    <row r="454" spans="1:65" ht="14.25" customHeight="1">
      <c r="A454" s="11"/>
      <c r="B454" s="11"/>
      <c r="C454" s="47"/>
      <c r="D454" s="16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</row>
    <row r="455" spans="1:65" ht="14.25" customHeight="1">
      <c r="A455" s="11"/>
      <c r="B455" s="11"/>
      <c r="C455" s="47"/>
      <c r="D455" s="16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</row>
    <row r="456" spans="1:65" ht="14.25" customHeight="1">
      <c r="A456" s="11"/>
      <c r="B456" s="11"/>
      <c r="C456" s="47"/>
      <c r="D456" s="16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</row>
    <row r="457" spans="1:65" ht="14.25" customHeight="1">
      <c r="A457" s="11"/>
      <c r="B457" s="11"/>
      <c r="C457" s="47"/>
      <c r="D457" s="16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</row>
    <row r="458" spans="1:65" ht="14.25" customHeight="1">
      <c r="A458" s="11"/>
      <c r="B458" s="11"/>
      <c r="C458" s="47"/>
      <c r="D458" s="16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</row>
    <row r="459" spans="1:65" ht="14.25" customHeight="1">
      <c r="A459" s="11"/>
      <c r="B459" s="11"/>
      <c r="C459" s="47"/>
      <c r="D459" s="16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</row>
    <row r="460" spans="1:65" ht="14.25" customHeight="1">
      <c r="A460" s="11"/>
      <c r="B460" s="11"/>
      <c r="C460" s="47"/>
      <c r="D460" s="16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</row>
    <row r="461" spans="1:65" ht="14.25" customHeight="1">
      <c r="A461" s="11"/>
      <c r="B461" s="11"/>
      <c r="C461" s="47"/>
      <c r="D461" s="16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</row>
    <row r="462" spans="1:65" ht="14.25" customHeight="1">
      <c r="A462" s="11"/>
      <c r="B462" s="11"/>
      <c r="C462" s="47"/>
      <c r="D462" s="16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</row>
    <row r="463" spans="1:65" ht="14.25" customHeight="1">
      <c r="A463" s="11"/>
      <c r="B463" s="11"/>
      <c r="C463" s="47"/>
      <c r="D463" s="16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</row>
    <row r="464" spans="1:65" ht="14.25" customHeight="1">
      <c r="A464" s="11"/>
      <c r="B464" s="11"/>
      <c r="C464" s="47"/>
      <c r="D464" s="16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</row>
    <row r="465" spans="1:65" ht="14.25" customHeight="1">
      <c r="A465" s="11"/>
      <c r="B465" s="11"/>
      <c r="C465" s="47"/>
      <c r="D465" s="16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</row>
    <row r="466" spans="1:65" ht="14.25" customHeight="1">
      <c r="A466" s="11"/>
      <c r="B466" s="11"/>
      <c r="C466" s="47"/>
      <c r="D466" s="16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</row>
    <row r="467" spans="1:65" ht="14.25" customHeight="1">
      <c r="A467" s="11"/>
      <c r="B467" s="11"/>
      <c r="C467" s="47"/>
      <c r="D467" s="16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</row>
    <row r="468" spans="1:65" ht="14.25" customHeight="1">
      <c r="A468" s="11"/>
      <c r="B468" s="11"/>
      <c r="C468" s="47"/>
      <c r="D468" s="16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  <c r="BH468" s="11"/>
      <c r="BI468" s="11"/>
      <c r="BJ468" s="11"/>
      <c r="BK468" s="11"/>
      <c r="BL468" s="11"/>
      <c r="BM468" s="11"/>
    </row>
    <row r="469" spans="1:65" ht="14.25" customHeight="1">
      <c r="A469" s="11"/>
      <c r="B469" s="11"/>
      <c r="C469" s="47"/>
      <c r="D469" s="16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</row>
    <row r="470" spans="1:65" ht="14.25" customHeight="1">
      <c r="A470" s="11"/>
      <c r="B470" s="11"/>
      <c r="C470" s="47"/>
      <c r="D470" s="16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</row>
    <row r="471" spans="1:65" ht="14.25" customHeight="1">
      <c r="A471" s="11"/>
      <c r="B471" s="11"/>
      <c r="C471" s="47"/>
      <c r="D471" s="16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</row>
    <row r="472" spans="1:65" ht="14.25" customHeight="1">
      <c r="A472" s="11"/>
      <c r="B472" s="11"/>
      <c r="C472" s="47"/>
      <c r="D472" s="16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</row>
    <row r="473" spans="1:65" ht="14.25" customHeight="1">
      <c r="A473" s="11"/>
      <c r="B473" s="11"/>
      <c r="C473" s="47"/>
      <c r="D473" s="16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</row>
    <row r="474" spans="1:65" ht="14.25" customHeight="1">
      <c r="A474" s="11"/>
      <c r="B474" s="11"/>
      <c r="C474" s="47"/>
      <c r="D474" s="16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  <c r="BH474" s="11"/>
      <c r="BI474" s="11"/>
      <c r="BJ474" s="11"/>
      <c r="BK474" s="11"/>
      <c r="BL474" s="11"/>
      <c r="BM474" s="11"/>
    </row>
    <row r="475" spans="1:65" ht="14.25" customHeight="1">
      <c r="A475" s="11"/>
      <c r="B475" s="11"/>
      <c r="C475" s="47"/>
      <c r="D475" s="16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1"/>
      <c r="BH475" s="11"/>
      <c r="BI475" s="11"/>
      <c r="BJ475" s="11"/>
      <c r="BK475" s="11"/>
      <c r="BL475" s="11"/>
      <c r="BM475" s="11"/>
    </row>
    <row r="476" spans="1:65" ht="14.25" customHeight="1">
      <c r="A476" s="11"/>
      <c r="B476" s="11"/>
      <c r="C476" s="47"/>
      <c r="D476" s="16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</row>
    <row r="477" spans="1:65" ht="14.25" customHeight="1">
      <c r="A477" s="11"/>
      <c r="B477" s="11"/>
      <c r="C477" s="47"/>
      <c r="D477" s="16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</row>
    <row r="478" spans="1:65" ht="14.25" customHeight="1">
      <c r="A478" s="11"/>
      <c r="B478" s="11"/>
      <c r="C478" s="47"/>
      <c r="D478" s="16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</row>
    <row r="479" spans="1:65" ht="14.25" customHeight="1">
      <c r="A479" s="11"/>
      <c r="B479" s="11"/>
      <c r="C479" s="47"/>
      <c r="D479" s="16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</row>
    <row r="480" spans="1:65" ht="14.25" customHeight="1">
      <c r="A480" s="11"/>
      <c r="B480" s="11"/>
      <c r="C480" s="47"/>
      <c r="D480" s="16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</row>
    <row r="481" spans="1:65" ht="14.25" customHeight="1">
      <c r="A481" s="11"/>
      <c r="B481" s="11"/>
      <c r="C481" s="47"/>
      <c r="D481" s="16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  <c r="BH481" s="11"/>
      <c r="BI481" s="11"/>
      <c r="BJ481" s="11"/>
      <c r="BK481" s="11"/>
      <c r="BL481" s="11"/>
      <c r="BM481" s="11"/>
    </row>
    <row r="482" spans="1:65" ht="14.25" customHeight="1">
      <c r="A482" s="11"/>
      <c r="B482" s="11"/>
      <c r="C482" s="47"/>
      <c r="D482" s="16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  <c r="BM482" s="11"/>
    </row>
    <row r="483" spans="1:65" ht="14.25" customHeight="1">
      <c r="A483" s="11"/>
      <c r="B483" s="11"/>
      <c r="C483" s="47"/>
      <c r="D483" s="16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</row>
    <row r="484" spans="1:65" ht="14.25" customHeight="1">
      <c r="A484" s="11"/>
      <c r="B484" s="11"/>
      <c r="C484" s="47"/>
      <c r="D484" s="16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</row>
    <row r="485" spans="1:65" ht="14.25" customHeight="1">
      <c r="A485" s="11"/>
      <c r="B485" s="11"/>
      <c r="C485" s="47"/>
      <c r="D485" s="16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</row>
    <row r="486" spans="1:65" ht="14.25" customHeight="1">
      <c r="A486" s="11"/>
      <c r="B486" s="11"/>
      <c r="C486" s="47"/>
      <c r="D486" s="16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</row>
    <row r="487" spans="1:65" ht="14.25" customHeight="1">
      <c r="A487" s="11"/>
      <c r="B487" s="11"/>
      <c r="C487" s="47"/>
      <c r="D487" s="16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  <c r="BH487" s="11"/>
      <c r="BI487" s="11"/>
      <c r="BJ487" s="11"/>
      <c r="BK487" s="11"/>
      <c r="BL487" s="11"/>
      <c r="BM487" s="11"/>
    </row>
    <row r="488" spans="1:65" ht="14.25" customHeight="1">
      <c r="A488" s="11"/>
      <c r="B488" s="11"/>
      <c r="C488" s="47"/>
      <c r="D488" s="16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</row>
    <row r="489" spans="1:65" ht="14.25" customHeight="1">
      <c r="A489" s="11"/>
      <c r="B489" s="11"/>
      <c r="C489" s="47"/>
      <c r="D489" s="16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</row>
    <row r="490" spans="1:65" ht="14.25" customHeight="1">
      <c r="A490" s="11"/>
      <c r="B490" s="11"/>
      <c r="C490" s="47"/>
      <c r="D490" s="16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</row>
    <row r="491" spans="1:65" ht="14.25" customHeight="1">
      <c r="A491" s="11"/>
      <c r="B491" s="11"/>
      <c r="C491" s="47"/>
      <c r="D491" s="16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</row>
    <row r="492" spans="1:65" ht="14.25" customHeight="1">
      <c r="A492" s="11"/>
      <c r="B492" s="11"/>
      <c r="C492" s="47"/>
      <c r="D492" s="16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</row>
    <row r="493" spans="1:65" ht="14.25" customHeight="1">
      <c r="A493" s="11"/>
      <c r="B493" s="11"/>
      <c r="C493" s="47"/>
      <c r="D493" s="16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1"/>
      <c r="BH493" s="11"/>
      <c r="BI493" s="11"/>
      <c r="BJ493" s="11"/>
      <c r="BK493" s="11"/>
      <c r="BL493" s="11"/>
      <c r="BM493" s="11"/>
    </row>
    <row r="494" spans="1:65" ht="14.25" customHeight="1">
      <c r="A494" s="11"/>
      <c r="B494" s="11"/>
      <c r="C494" s="47"/>
      <c r="D494" s="16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  <c r="BH494" s="11"/>
      <c r="BI494" s="11"/>
      <c r="BJ494" s="11"/>
      <c r="BK494" s="11"/>
      <c r="BL494" s="11"/>
      <c r="BM494" s="11"/>
    </row>
    <row r="495" spans="1:65" ht="14.25" customHeight="1">
      <c r="A495" s="11"/>
      <c r="B495" s="11"/>
      <c r="C495" s="47"/>
      <c r="D495" s="16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</row>
    <row r="496" spans="1:65" ht="14.25" customHeight="1">
      <c r="A496" s="11"/>
      <c r="B496" s="11"/>
      <c r="C496" s="47"/>
      <c r="D496" s="16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  <c r="BM496" s="11"/>
    </row>
    <row r="497" spans="1:65" ht="14.25" customHeight="1">
      <c r="A497" s="11"/>
      <c r="B497" s="11"/>
      <c r="C497" s="47"/>
      <c r="D497" s="16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  <c r="BM497" s="11"/>
    </row>
    <row r="498" spans="1:65" ht="14.25" customHeight="1">
      <c r="A498" s="11"/>
      <c r="B498" s="11"/>
      <c r="C498" s="47"/>
      <c r="D498" s="16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</row>
    <row r="499" spans="1:65" ht="14.25" customHeight="1">
      <c r="A499" s="11"/>
      <c r="B499" s="11"/>
      <c r="C499" s="47"/>
      <c r="D499" s="16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1"/>
      <c r="BH499" s="11"/>
      <c r="BI499" s="11"/>
      <c r="BJ499" s="11"/>
      <c r="BK499" s="11"/>
      <c r="BL499" s="11"/>
      <c r="BM499" s="11"/>
    </row>
    <row r="500" spans="1:65" ht="14.25" customHeight="1">
      <c r="A500" s="11"/>
      <c r="B500" s="11"/>
      <c r="C500" s="47"/>
      <c r="D500" s="16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  <c r="BH500" s="11"/>
      <c r="BI500" s="11"/>
      <c r="BJ500" s="11"/>
      <c r="BK500" s="11"/>
      <c r="BL500" s="11"/>
      <c r="BM500" s="11"/>
    </row>
    <row r="501" spans="1:65" ht="14.25" customHeight="1">
      <c r="A501" s="11"/>
      <c r="B501" s="11"/>
      <c r="C501" s="47"/>
      <c r="D501" s="16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  <c r="BH501" s="11"/>
      <c r="BI501" s="11"/>
      <c r="BJ501" s="11"/>
      <c r="BK501" s="11"/>
      <c r="BL501" s="11"/>
      <c r="BM501" s="11"/>
    </row>
    <row r="502" spans="1:65" ht="14.25" customHeight="1">
      <c r="A502" s="11"/>
      <c r="B502" s="11"/>
      <c r="C502" s="47"/>
      <c r="D502" s="16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  <c r="BH502" s="11"/>
      <c r="BI502" s="11"/>
      <c r="BJ502" s="11"/>
      <c r="BK502" s="11"/>
      <c r="BL502" s="11"/>
      <c r="BM502" s="11"/>
    </row>
    <row r="503" spans="1:65" ht="14.25" customHeight="1">
      <c r="A503" s="11"/>
      <c r="B503" s="11"/>
      <c r="C503" s="47"/>
      <c r="D503" s="16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  <c r="BM503" s="11"/>
    </row>
    <row r="504" spans="1:65" ht="14.25" customHeight="1">
      <c r="A504" s="11"/>
      <c r="B504" s="11"/>
      <c r="C504" s="47"/>
      <c r="D504" s="16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1"/>
      <c r="BM504" s="11"/>
    </row>
    <row r="505" spans="1:65" ht="14.25" customHeight="1">
      <c r="A505" s="11"/>
      <c r="B505" s="11"/>
      <c r="C505" s="47"/>
      <c r="D505" s="16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1"/>
      <c r="BH505" s="11"/>
      <c r="BI505" s="11"/>
      <c r="BJ505" s="11"/>
      <c r="BK505" s="11"/>
      <c r="BL505" s="11"/>
      <c r="BM505" s="11"/>
    </row>
    <row r="506" spans="1:65" ht="14.25" customHeight="1">
      <c r="A506" s="11"/>
      <c r="B506" s="11"/>
      <c r="C506" s="47"/>
      <c r="D506" s="16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1"/>
      <c r="BH506" s="11"/>
      <c r="BI506" s="11"/>
      <c r="BJ506" s="11"/>
      <c r="BK506" s="11"/>
      <c r="BL506" s="11"/>
      <c r="BM506" s="11"/>
    </row>
    <row r="507" spans="1:65" ht="14.25" customHeight="1">
      <c r="A507" s="11"/>
      <c r="B507" s="11"/>
      <c r="C507" s="47"/>
      <c r="D507" s="16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</row>
    <row r="508" spans="1:65" ht="14.25" customHeight="1">
      <c r="A508" s="11"/>
      <c r="B508" s="11"/>
      <c r="C508" s="47"/>
      <c r="D508" s="16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  <c r="BI508" s="11"/>
      <c r="BJ508" s="11"/>
      <c r="BK508" s="11"/>
      <c r="BL508" s="11"/>
      <c r="BM508" s="11"/>
    </row>
    <row r="509" spans="1:65" ht="14.25" customHeight="1">
      <c r="A509" s="11"/>
      <c r="B509" s="11"/>
      <c r="C509" s="47"/>
      <c r="D509" s="16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1"/>
      <c r="BM509" s="11"/>
    </row>
    <row r="510" spans="1:65" ht="14.25" customHeight="1">
      <c r="A510" s="11"/>
      <c r="B510" s="11"/>
      <c r="C510" s="47"/>
      <c r="D510" s="16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  <c r="BH510" s="11"/>
      <c r="BI510" s="11"/>
      <c r="BJ510" s="11"/>
      <c r="BK510" s="11"/>
      <c r="BL510" s="11"/>
      <c r="BM510" s="11"/>
    </row>
    <row r="511" spans="1:65" ht="14.25" customHeight="1">
      <c r="A511" s="11"/>
      <c r="B511" s="11"/>
      <c r="C511" s="47"/>
      <c r="D511" s="16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1"/>
      <c r="BH511" s="11"/>
      <c r="BI511" s="11"/>
      <c r="BJ511" s="11"/>
      <c r="BK511" s="11"/>
      <c r="BL511" s="11"/>
      <c r="BM511" s="11"/>
    </row>
    <row r="512" spans="1:65" ht="14.25" customHeight="1">
      <c r="A512" s="11"/>
      <c r="B512" s="11"/>
      <c r="C512" s="47"/>
      <c r="D512" s="16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  <c r="BH512" s="11"/>
      <c r="BI512" s="11"/>
      <c r="BJ512" s="11"/>
      <c r="BK512" s="11"/>
      <c r="BL512" s="11"/>
      <c r="BM512" s="11"/>
    </row>
    <row r="513" spans="1:65" ht="14.25" customHeight="1">
      <c r="A513" s="11"/>
      <c r="B513" s="11"/>
      <c r="C513" s="47"/>
      <c r="D513" s="16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  <c r="BM513" s="11"/>
    </row>
    <row r="514" spans="1:65" ht="14.25" customHeight="1">
      <c r="A514" s="11"/>
      <c r="B514" s="11"/>
      <c r="C514" s="47"/>
      <c r="D514" s="16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1"/>
      <c r="BH514" s="11"/>
      <c r="BI514" s="11"/>
      <c r="BJ514" s="11"/>
      <c r="BK514" s="11"/>
      <c r="BL514" s="11"/>
      <c r="BM514" s="11"/>
    </row>
    <row r="515" spans="1:65" ht="14.25" customHeight="1">
      <c r="A515" s="11"/>
      <c r="B515" s="11"/>
      <c r="C515" s="47"/>
      <c r="D515" s="16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1"/>
      <c r="BH515" s="11"/>
      <c r="BI515" s="11"/>
      <c r="BJ515" s="11"/>
      <c r="BK515" s="11"/>
      <c r="BL515" s="11"/>
      <c r="BM515" s="11"/>
    </row>
    <row r="516" spans="1:65" ht="14.25" customHeight="1">
      <c r="A516" s="11"/>
      <c r="B516" s="11"/>
      <c r="C516" s="47"/>
      <c r="D516" s="16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  <c r="BF516" s="11"/>
      <c r="BG516" s="11"/>
      <c r="BH516" s="11"/>
      <c r="BI516" s="11"/>
      <c r="BJ516" s="11"/>
      <c r="BK516" s="11"/>
      <c r="BL516" s="11"/>
      <c r="BM516" s="11"/>
    </row>
    <row r="517" spans="1:65" ht="14.25" customHeight="1">
      <c r="A517" s="11"/>
      <c r="B517" s="11"/>
      <c r="C517" s="47"/>
      <c r="D517" s="16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1"/>
      <c r="AZ517" s="11"/>
      <c r="BA517" s="11"/>
      <c r="BB517" s="11"/>
      <c r="BC517" s="11"/>
      <c r="BD517" s="11"/>
      <c r="BE517" s="11"/>
      <c r="BF517" s="11"/>
      <c r="BG517" s="11"/>
      <c r="BH517" s="11"/>
      <c r="BI517" s="11"/>
      <c r="BJ517" s="11"/>
      <c r="BK517" s="11"/>
      <c r="BL517" s="11"/>
      <c r="BM517" s="11"/>
    </row>
    <row r="518" spans="1:65" ht="14.25" customHeight="1">
      <c r="A518" s="11"/>
      <c r="B518" s="11"/>
      <c r="C518" s="47"/>
      <c r="D518" s="16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1"/>
      <c r="BH518" s="11"/>
      <c r="BI518" s="11"/>
      <c r="BJ518" s="11"/>
      <c r="BK518" s="11"/>
      <c r="BL518" s="11"/>
      <c r="BM518" s="11"/>
    </row>
    <row r="519" spans="1:65" ht="14.25" customHeight="1">
      <c r="A519" s="11"/>
      <c r="B519" s="11"/>
      <c r="C519" s="47"/>
      <c r="D519" s="16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1"/>
      <c r="BH519" s="11"/>
      <c r="BI519" s="11"/>
      <c r="BJ519" s="11"/>
      <c r="BK519" s="11"/>
      <c r="BL519" s="11"/>
      <c r="BM519" s="11"/>
    </row>
    <row r="520" spans="1:65" ht="14.25" customHeight="1">
      <c r="A520" s="11"/>
      <c r="B520" s="11"/>
      <c r="C520" s="47"/>
      <c r="D520" s="16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1"/>
      <c r="BH520" s="11"/>
      <c r="BI520" s="11"/>
      <c r="BJ520" s="11"/>
      <c r="BK520" s="11"/>
      <c r="BL520" s="11"/>
      <c r="BM520" s="11"/>
    </row>
    <row r="521" spans="1:65" ht="14.25" customHeight="1">
      <c r="A521" s="11"/>
      <c r="B521" s="11"/>
      <c r="C521" s="47"/>
      <c r="D521" s="16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1"/>
      <c r="BH521" s="11"/>
      <c r="BI521" s="11"/>
      <c r="BJ521" s="11"/>
      <c r="BK521" s="11"/>
      <c r="BL521" s="11"/>
      <c r="BM521" s="11"/>
    </row>
    <row r="522" spans="1:65" ht="14.25" customHeight="1">
      <c r="A522" s="11"/>
      <c r="B522" s="11"/>
      <c r="C522" s="47"/>
      <c r="D522" s="16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1"/>
      <c r="BH522" s="11"/>
      <c r="BI522" s="11"/>
      <c r="BJ522" s="11"/>
      <c r="BK522" s="11"/>
      <c r="BL522" s="11"/>
      <c r="BM522" s="11"/>
    </row>
    <row r="523" spans="1:65" ht="14.25" customHeight="1">
      <c r="A523" s="11"/>
      <c r="B523" s="11"/>
      <c r="C523" s="47"/>
      <c r="D523" s="16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  <c r="BF523" s="11"/>
      <c r="BG523" s="11"/>
      <c r="BH523" s="11"/>
      <c r="BI523" s="11"/>
      <c r="BJ523" s="11"/>
      <c r="BK523" s="11"/>
      <c r="BL523" s="11"/>
      <c r="BM523" s="11"/>
    </row>
    <row r="524" spans="1:65" ht="14.25" customHeight="1">
      <c r="A524" s="11"/>
      <c r="B524" s="11"/>
      <c r="C524" s="47"/>
      <c r="D524" s="16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1"/>
      <c r="BH524" s="11"/>
      <c r="BI524" s="11"/>
      <c r="BJ524" s="11"/>
      <c r="BK524" s="11"/>
      <c r="BL524" s="11"/>
      <c r="BM524" s="11"/>
    </row>
    <row r="525" spans="1:65" ht="14.25" customHeight="1">
      <c r="A525" s="11"/>
      <c r="B525" s="11"/>
      <c r="C525" s="47"/>
      <c r="D525" s="16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  <c r="BF525" s="11"/>
      <c r="BG525" s="11"/>
      <c r="BH525" s="11"/>
      <c r="BI525" s="11"/>
      <c r="BJ525" s="11"/>
      <c r="BK525" s="11"/>
      <c r="BL525" s="11"/>
      <c r="BM525" s="11"/>
    </row>
    <row r="526" spans="1:65" ht="14.25" customHeight="1">
      <c r="A526" s="11"/>
      <c r="B526" s="11"/>
      <c r="C526" s="47"/>
      <c r="D526" s="16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  <c r="BF526" s="11"/>
      <c r="BG526" s="11"/>
      <c r="BH526" s="11"/>
      <c r="BI526" s="11"/>
      <c r="BJ526" s="11"/>
      <c r="BK526" s="11"/>
      <c r="BL526" s="11"/>
      <c r="BM526" s="11"/>
    </row>
    <row r="527" spans="1:65" ht="14.25" customHeight="1">
      <c r="A527" s="11"/>
      <c r="B527" s="11"/>
      <c r="C527" s="47"/>
      <c r="D527" s="16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  <c r="BF527" s="11"/>
      <c r="BG527" s="11"/>
      <c r="BH527" s="11"/>
      <c r="BI527" s="11"/>
      <c r="BJ527" s="11"/>
      <c r="BK527" s="11"/>
      <c r="BL527" s="11"/>
      <c r="BM527" s="11"/>
    </row>
    <row r="528" spans="1:65" ht="14.25" customHeight="1">
      <c r="A528" s="11"/>
      <c r="B528" s="11"/>
      <c r="C528" s="47"/>
      <c r="D528" s="16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1"/>
      <c r="BH528" s="11"/>
      <c r="BI528" s="11"/>
      <c r="BJ528" s="11"/>
      <c r="BK528" s="11"/>
      <c r="BL528" s="11"/>
      <c r="BM528" s="11"/>
    </row>
    <row r="529" spans="1:65" ht="14.25" customHeight="1">
      <c r="A529" s="11"/>
      <c r="B529" s="11"/>
      <c r="C529" s="47"/>
      <c r="D529" s="16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1"/>
      <c r="AY529" s="11"/>
      <c r="AZ529" s="11"/>
      <c r="BA529" s="11"/>
      <c r="BB529" s="11"/>
      <c r="BC529" s="11"/>
      <c r="BD529" s="11"/>
      <c r="BE529" s="11"/>
      <c r="BF529" s="11"/>
      <c r="BG529" s="11"/>
      <c r="BH529" s="11"/>
      <c r="BI529" s="11"/>
      <c r="BJ529" s="11"/>
      <c r="BK529" s="11"/>
      <c r="BL529" s="11"/>
      <c r="BM529" s="11"/>
    </row>
    <row r="530" spans="1:65" ht="14.25" customHeight="1">
      <c r="A530" s="11"/>
      <c r="B530" s="11"/>
      <c r="C530" s="47"/>
      <c r="D530" s="16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1"/>
      <c r="AY530" s="11"/>
      <c r="AZ530" s="11"/>
      <c r="BA530" s="11"/>
      <c r="BB530" s="11"/>
      <c r="BC530" s="11"/>
      <c r="BD530" s="11"/>
      <c r="BE530" s="11"/>
      <c r="BF530" s="11"/>
      <c r="BG530" s="11"/>
      <c r="BH530" s="11"/>
      <c r="BI530" s="11"/>
      <c r="BJ530" s="11"/>
      <c r="BK530" s="11"/>
      <c r="BL530" s="11"/>
      <c r="BM530" s="11"/>
    </row>
    <row r="531" spans="1:65" ht="14.25" customHeight="1">
      <c r="A531" s="11"/>
      <c r="B531" s="11"/>
      <c r="C531" s="47"/>
      <c r="D531" s="16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1"/>
      <c r="AY531" s="11"/>
      <c r="AZ531" s="11"/>
      <c r="BA531" s="11"/>
      <c r="BB531" s="11"/>
      <c r="BC531" s="11"/>
      <c r="BD531" s="11"/>
      <c r="BE531" s="11"/>
      <c r="BF531" s="11"/>
      <c r="BG531" s="11"/>
      <c r="BH531" s="11"/>
      <c r="BI531" s="11"/>
      <c r="BJ531" s="11"/>
      <c r="BK531" s="11"/>
      <c r="BL531" s="11"/>
      <c r="BM531" s="11"/>
    </row>
    <row r="532" spans="1:65" ht="14.25" customHeight="1">
      <c r="A532" s="11"/>
      <c r="B532" s="11"/>
      <c r="C532" s="47"/>
      <c r="D532" s="16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  <c r="BF532" s="11"/>
      <c r="BG532" s="11"/>
      <c r="BH532" s="11"/>
      <c r="BI532" s="11"/>
      <c r="BJ532" s="11"/>
      <c r="BK532" s="11"/>
      <c r="BL532" s="11"/>
      <c r="BM532" s="11"/>
    </row>
    <row r="533" spans="1:65" ht="14.25" customHeight="1">
      <c r="A533" s="11"/>
      <c r="B533" s="11"/>
      <c r="C533" s="47"/>
      <c r="D533" s="16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  <c r="BF533" s="11"/>
      <c r="BG533" s="11"/>
      <c r="BH533" s="11"/>
      <c r="BI533" s="11"/>
      <c r="BJ533" s="11"/>
      <c r="BK533" s="11"/>
      <c r="BL533" s="11"/>
      <c r="BM533" s="11"/>
    </row>
    <row r="534" spans="1:65" ht="14.25" customHeight="1">
      <c r="A534" s="11"/>
      <c r="B534" s="11"/>
      <c r="C534" s="47"/>
      <c r="D534" s="16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  <c r="BF534" s="11"/>
      <c r="BG534" s="11"/>
      <c r="BH534" s="11"/>
      <c r="BI534" s="11"/>
      <c r="BJ534" s="11"/>
      <c r="BK534" s="11"/>
      <c r="BL534" s="11"/>
      <c r="BM534" s="11"/>
    </row>
    <row r="535" spans="1:65" ht="14.25" customHeight="1">
      <c r="A535" s="11"/>
      <c r="B535" s="11"/>
      <c r="C535" s="47"/>
      <c r="D535" s="16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  <c r="BA535" s="11"/>
      <c r="BB535" s="11"/>
      <c r="BC535" s="11"/>
      <c r="BD535" s="11"/>
      <c r="BE535" s="11"/>
      <c r="BF535" s="11"/>
      <c r="BG535" s="11"/>
      <c r="BH535" s="11"/>
      <c r="BI535" s="11"/>
      <c r="BJ535" s="11"/>
      <c r="BK535" s="11"/>
      <c r="BL535" s="11"/>
      <c r="BM535" s="11"/>
    </row>
    <row r="536" spans="1:65" ht="14.25" customHeight="1">
      <c r="A536" s="11"/>
      <c r="B536" s="11"/>
      <c r="C536" s="47"/>
      <c r="D536" s="16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1"/>
      <c r="AY536" s="11"/>
      <c r="AZ536" s="11"/>
      <c r="BA536" s="11"/>
      <c r="BB536" s="11"/>
      <c r="BC536" s="11"/>
      <c r="BD536" s="11"/>
      <c r="BE536" s="11"/>
      <c r="BF536" s="11"/>
      <c r="BG536" s="11"/>
      <c r="BH536" s="11"/>
      <c r="BI536" s="11"/>
      <c r="BJ536" s="11"/>
      <c r="BK536" s="11"/>
      <c r="BL536" s="11"/>
      <c r="BM536" s="11"/>
    </row>
    <row r="537" spans="1:65" ht="14.25" customHeight="1">
      <c r="A537" s="11"/>
      <c r="B537" s="11"/>
      <c r="C537" s="47"/>
      <c r="D537" s="16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1"/>
      <c r="BB537" s="11"/>
      <c r="BC537" s="11"/>
      <c r="BD537" s="11"/>
      <c r="BE537" s="11"/>
      <c r="BF537" s="11"/>
      <c r="BG537" s="11"/>
      <c r="BH537" s="11"/>
      <c r="BI537" s="11"/>
      <c r="BJ537" s="11"/>
      <c r="BK537" s="11"/>
      <c r="BL537" s="11"/>
      <c r="BM537" s="11"/>
    </row>
    <row r="538" spans="1:65" ht="14.25" customHeight="1">
      <c r="A538" s="11"/>
      <c r="B538" s="11"/>
      <c r="C538" s="47"/>
      <c r="D538" s="16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1"/>
      <c r="BH538" s="11"/>
      <c r="BI538" s="11"/>
      <c r="BJ538" s="11"/>
      <c r="BK538" s="11"/>
      <c r="BL538" s="11"/>
      <c r="BM538" s="11"/>
    </row>
    <row r="539" spans="1:65" ht="14.25" customHeight="1">
      <c r="A539" s="11"/>
      <c r="B539" s="11"/>
      <c r="C539" s="47"/>
      <c r="D539" s="16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  <c r="BA539" s="11"/>
      <c r="BB539" s="11"/>
      <c r="BC539" s="11"/>
      <c r="BD539" s="11"/>
      <c r="BE539" s="11"/>
      <c r="BF539" s="11"/>
      <c r="BG539" s="11"/>
      <c r="BH539" s="11"/>
      <c r="BI539" s="11"/>
      <c r="BJ539" s="11"/>
      <c r="BK539" s="11"/>
      <c r="BL539" s="11"/>
      <c r="BM539" s="11"/>
    </row>
    <row r="540" spans="1:65" ht="14.25" customHeight="1">
      <c r="A540" s="11"/>
      <c r="B540" s="11"/>
      <c r="C540" s="47"/>
      <c r="D540" s="16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1"/>
      <c r="BB540" s="11"/>
      <c r="BC540" s="11"/>
      <c r="BD540" s="11"/>
      <c r="BE540" s="11"/>
      <c r="BF540" s="11"/>
      <c r="BG540" s="11"/>
      <c r="BH540" s="11"/>
      <c r="BI540" s="11"/>
      <c r="BJ540" s="11"/>
      <c r="BK540" s="11"/>
      <c r="BL540" s="11"/>
      <c r="BM540" s="11"/>
    </row>
    <row r="541" spans="1:65" ht="14.25" customHeight="1">
      <c r="A541" s="11"/>
      <c r="B541" s="11"/>
      <c r="C541" s="47"/>
      <c r="D541" s="16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  <c r="BF541" s="11"/>
      <c r="BG541" s="11"/>
      <c r="BH541" s="11"/>
      <c r="BI541" s="11"/>
      <c r="BJ541" s="11"/>
      <c r="BK541" s="11"/>
      <c r="BL541" s="11"/>
      <c r="BM541" s="11"/>
    </row>
    <row r="542" spans="1:65" ht="14.25" customHeight="1">
      <c r="A542" s="11"/>
      <c r="B542" s="11"/>
      <c r="C542" s="47"/>
      <c r="D542" s="16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1"/>
      <c r="AY542" s="11"/>
      <c r="AZ542" s="11"/>
      <c r="BA542" s="11"/>
      <c r="BB542" s="11"/>
      <c r="BC542" s="11"/>
      <c r="BD542" s="11"/>
      <c r="BE542" s="11"/>
      <c r="BF542" s="11"/>
      <c r="BG542" s="11"/>
      <c r="BH542" s="11"/>
      <c r="BI542" s="11"/>
      <c r="BJ542" s="11"/>
      <c r="BK542" s="11"/>
      <c r="BL542" s="11"/>
      <c r="BM542" s="11"/>
    </row>
    <row r="543" spans="1:65" ht="14.25" customHeight="1">
      <c r="A543" s="11"/>
      <c r="B543" s="11"/>
      <c r="C543" s="47"/>
      <c r="D543" s="16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  <c r="BF543" s="11"/>
      <c r="BG543" s="11"/>
      <c r="BH543" s="11"/>
      <c r="BI543" s="11"/>
      <c r="BJ543" s="11"/>
      <c r="BK543" s="11"/>
      <c r="BL543" s="11"/>
      <c r="BM543" s="11"/>
    </row>
    <row r="544" spans="1:65" ht="14.25" customHeight="1">
      <c r="A544" s="11"/>
      <c r="B544" s="11"/>
      <c r="C544" s="47"/>
      <c r="D544" s="16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11"/>
      <c r="AW544" s="11"/>
      <c r="AX544" s="11"/>
      <c r="AY544" s="11"/>
      <c r="AZ544" s="11"/>
      <c r="BA544" s="11"/>
      <c r="BB544" s="11"/>
      <c r="BC544" s="11"/>
      <c r="BD544" s="11"/>
      <c r="BE544" s="11"/>
      <c r="BF544" s="11"/>
      <c r="BG544" s="11"/>
      <c r="BH544" s="11"/>
      <c r="BI544" s="11"/>
      <c r="BJ544" s="11"/>
      <c r="BK544" s="11"/>
      <c r="BL544" s="11"/>
      <c r="BM544" s="11"/>
    </row>
    <row r="545" spans="1:65" ht="14.25" customHeight="1">
      <c r="A545" s="11"/>
      <c r="B545" s="11"/>
      <c r="C545" s="47"/>
      <c r="D545" s="16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1"/>
      <c r="AY545" s="11"/>
      <c r="AZ545" s="11"/>
      <c r="BA545" s="11"/>
      <c r="BB545" s="11"/>
      <c r="BC545" s="11"/>
      <c r="BD545" s="11"/>
      <c r="BE545" s="11"/>
      <c r="BF545" s="11"/>
      <c r="BG545" s="11"/>
      <c r="BH545" s="11"/>
      <c r="BI545" s="11"/>
      <c r="BJ545" s="11"/>
      <c r="BK545" s="11"/>
      <c r="BL545" s="11"/>
      <c r="BM545" s="11"/>
    </row>
    <row r="546" spans="1:65" ht="14.25" customHeight="1">
      <c r="A546" s="11"/>
      <c r="B546" s="11"/>
      <c r="C546" s="47"/>
      <c r="D546" s="16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1"/>
      <c r="AY546" s="11"/>
      <c r="AZ546" s="11"/>
      <c r="BA546" s="11"/>
      <c r="BB546" s="11"/>
      <c r="BC546" s="11"/>
      <c r="BD546" s="11"/>
      <c r="BE546" s="11"/>
      <c r="BF546" s="11"/>
      <c r="BG546" s="11"/>
      <c r="BH546" s="11"/>
      <c r="BI546" s="11"/>
      <c r="BJ546" s="11"/>
      <c r="BK546" s="11"/>
      <c r="BL546" s="11"/>
      <c r="BM546" s="11"/>
    </row>
    <row r="547" spans="1:65" ht="14.25" customHeight="1">
      <c r="A547" s="11"/>
      <c r="B547" s="11"/>
      <c r="C547" s="47"/>
      <c r="D547" s="16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1"/>
      <c r="AY547" s="11"/>
      <c r="AZ547" s="11"/>
      <c r="BA547" s="11"/>
      <c r="BB547" s="11"/>
      <c r="BC547" s="11"/>
      <c r="BD547" s="11"/>
      <c r="BE547" s="11"/>
      <c r="BF547" s="11"/>
      <c r="BG547" s="11"/>
      <c r="BH547" s="11"/>
      <c r="BI547" s="11"/>
      <c r="BJ547" s="11"/>
      <c r="BK547" s="11"/>
      <c r="BL547" s="11"/>
      <c r="BM547" s="11"/>
    </row>
    <row r="548" spans="1:65" ht="14.25" customHeight="1">
      <c r="A548" s="11"/>
      <c r="B548" s="11"/>
      <c r="C548" s="47"/>
      <c r="D548" s="16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11"/>
      <c r="AW548" s="11"/>
      <c r="AX548" s="11"/>
      <c r="AY548" s="11"/>
      <c r="AZ548" s="11"/>
      <c r="BA548" s="11"/>
      <c r="BB548" s="11"/>
      <c r="BC548" s="11"/>
      <c r="BD548" s="11"/>
      <c r="BE548" s="11"/>
      <c r="BF548" s="11"/>
      <c r="BG548" s="11"/>
      <c r="BH548" s="11"/>
      <c r="BI548" s="11"/>
      <c r="BJ548" s="11"/>
      <c r="BK548" s="11"/>
      <c r="BL548" s="11"/>
      <c r="BM548" s="11"/>
    </row>
    <row r="549" spans="1:65" ht="14.25" customHeight="1">
      <c r="A549" s="11"/>
      <c r="B549" s="11"/>
      <c r="C549" s="47"/>
      <c r="D549" s="16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1"/>
      <c r="AZ549" s="11"/>
      <c r="BA549" s="11"/>
      <c r="BB549" s="11"/>
      <c r="BC549" s="11"/>
      <c r="BD549" s="11"/>
      <c r="BE549" s="11"/>
      <c r="BF549" s="11"/>
      <c r="BG549" s="11"/>
      <c r="BH549" s="11"/>
      <c r="BI549" s="11"/>
      <c r="BJ549" s="11"/>
      <c r="BK549" s="11"/>
      <c r="BL549" s="11"/>
      <c r="BM549" s="11"/>
    </row>
    <row r="550" spans="1:65" ht="14.25" customHeight="1">
      <c r="A550" s="11"/>
      <c r="B550" s="11"/>
      <c r="C550" s="47"/>
      <c r="D550" s="16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1"/>
      <c r="AZ550" s="11"/>
      <c r="BA550" s="11"/>
      <c r="BB550" s="11"/>
      <c r="BC550" s="11"/>
      <c r="BD550" s="11"/>
      <c r="BE550" s="11"/>
      <c r="BF550" s="11"/>
      <c r="BG550" s="11"/>
      <c r="BH550" s="11"/>
      <c r="BI550" s="11"/>
      <c r="BJ550" s="11"/>
      <c r="BK550" s="11"/>
      <c r="BL550" s="11"/>
      <c r="BM550" s="11"/>
    </row>
    <row r="551" spans="1:65" ht="14.25" customHeight="1">
      <c r="A551" s="11"/>
      <c r="B551" s="11"/>
      <c r="C551" s="47"/>
      <c r="D551" s="16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  <c r="BF551" s="11"/>
      <c r="BG551" s="11"/>
      <c r="BH551" s="11"/>
      <c r="BI551" s="11"/>
      <c r="BJ551" s="11"/>
      <c r="BK551" s="11"/>
      <c r="BL551" s="11"/>
      <c r="BM551" s="11"/>
    </row>
    <row r="552" spans="1:65" ht="14.25" customHeight="1">
      <c r="A552" s="11"/>
      <c r="B552" s="11"/>
      <c r="C552" s="47"/>
      <c r="D552" s="16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1"/>
      <c r="BB552" s="11"/>
      <c r="BC552" s="11"/>
      <c r="BD552" s="11"/>
      <c r="BE552" s="11"/>
      <c r="BF552" s="11"/>
      <c r="BG552" s="11"/>
      <c r="BH552" s="11"/>
      <c r="BI552" s="11"/>
      <c r="BJ552" s="11"/>
      <c r="BK552" s="11"/>
      <c r="BL552" s="11"/>
      <c r="BM552" s="11"/>
    </row>
    <row r="553" spans="1:65" ht="14.25" customHeight="1">
      <c r="A553" s="11"/>
      <c r="B553" s="11"/>
      <c r="C553" s="47"/>
      <c r="D553" s="16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1"/>
      <c r="AY553" s="11"/>
      <c r="AZ553" s="11"/>
      <c r="BA553" s="11"/>
      <c r="BB553" s="11"/>
      <c r="BC553" s="11"/>
      <c r="BD553" s="11"/>
      <c r="BE553" s="11"/>
      <c r="BF553" s="11"/>
      <c r="BG553" s="11"/>
      <c r="BH553" s="11"/>
      <c r="BI553" s="11"/>
      <c r="BJ553" s="11"/>
      <c r="BK553" s="11"/>
      <c r="BL553" s="11"/>
      <c r="BM553" s="11"/>
    </row>
    <row r="554" spans="1:65" ht="14.25" customHeight="1">
      <c r="A554" s="11"/>
      <c r="B554" s="11"/>
      <c r="C554" s="47"/>
      <c r="D554" s="16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11"/>
      <c r="AW554" s="11"/>
      <c r="AX554" s="11"/>
      <c r="AY554" s="11"/>
      <c r="AZ554" s="11"/>
      <c r="BA554" s="11"/>
      <c r="BB554" s="11"/>
      <c r="BC554" s="11"/>
      <c r="BD554" s="11"/>
      <c r="BE554" s="11"/>
      <c r="BF554" s="11"/>
      <c r="BG554" s="11"/>
      <c r="BH554" s="11"/>
      <c r="BI554" s="11"/>
      <c r="BJ554" s="11"/>
      <c r="BK554" s="11"/>
      <c r="BL554" s="11"/>
      <c r="BM554" s="11"/>
    </row>
    <row r="555" spans="1:65" ht="14.25" customHeight="1">
      <c r="A555" s="11"/>
      <c r="B555" s="11"/>
      <c r="C555" s="47"/>
      <c r="D555" s="16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1"/>
      <c r="AZ555" s="11"/>
      <c r="BA555" s="11"/>
      <c r="BB555" s="11"/>
      <c r="BC555" s="11"/>
      <c r="BD555" s="11"/>
      <c r="BE555" s="11"/>
      <c r="BF555" s="11"/>
      <c r="BG555" s="11"/>
      <c r="BH555" s="11"/>
      <c r="BI555" s="11"/>
      <c r="BJ555" s="11"/>
      <c r="BK555" s="11"/>
      <c r="BL555" s="11"/>
      <c r="BM555" s="11"/>
    </row>
    <row r="556" spans="1:65" ht="14.25" customHeight="1">
      <c r="A556" s="11"/>
      <c r="B556" s="11"/>
      <c r="C556" s="47"/>
      <c r="D556" s="16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  <c r="AZ556" s="11"/>
      <c r="BA556" s="11"/>
      <c r="BB556" s="11"/>
      <c r="BC556" s="11"/>
      <c r="BD556" s="11"/>
      <c r="BE556" s="11"/>
      <c r="BF556" s="11"/>
      <c r="BG556" s="11"/>
      <c r="BH556" s="11"/>
      <c r="BI556" s="11"/>
      <c r="BJ556" s="11"/>
      <c r="BK556" s="11"/>
      <c r="BL556" s="11"/>
      <c r="BM556" s="11"/>
    </row>
    <row r="557" spans="1:65" ht="14.25" customHeight="1">
      <c r="A557" s="11"/>
      <c r="B557" s="11"/>
      <c r="C557" s="47"/>
      <c r="D557" s="16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  <c r="BF557" s="11"/>
      <c r="BG557" s="11"/>
      <c r="BH557" s="11"/>
      <c r="BI557" s="11"/>
      <c r="BJ557" s="11"/>
      <c r="BK557" s="11"/>
      <c r="BL557" s="11"/>
      <c r="BM557" s="11"/>
    </row>
    <row r="558" spans="1:65" ht="14.25" customHeight="1">
      <c r="A558" s="11"/>
      <c r="B558" s="11"/>
      <c r="C558" s="47"/>
      <c r="D558" s="16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1"/>
      <c r="BB558" s="11"/>
      <c r="BC558" s="11"/>
      <c r="BD558" s="11"/>
      <c r="BE558" s="11"/>
      <c r="BF558" s="11"/>
      <c r="BG558" s="11"/>
      <c r="BH558" s="11"/>
      <c r="BI558" s="11"/>
      <c r="BJ558" s="11"/>
      <c r="BK558" s="11"/>
      <c r="BL558" s="11"/>
      <c r="BM558" s="11"/>
    </row>
    <row r="559" spans="1:65" ht="14.25" customHeight="1">
      <c r="A559" s="11"/>
      <c r="B559" s="11"/>
      <c r="C559" s="47"/>
      <c r="D559" s="16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1"/>
      <c r="BB559" s="11"/>
      <c r="BC559" s="11"/>
      <c r="BD559" s="11"/>
      <c r="BE559" s="11"/>
      <c r="BF559" s="11"/>
      <c r="BG559" s="11"/>
      <c r="BH559" s="11"/>
      <c r="BI559" s="11"/>
      <c r="BJ559" s="11"/>
      <c r="BK559" s="11"/>
      <c r="BL559" s="11"/>
      <c r="BM559" s="11"/>
    </row>
    <row r="560" spans="1:65" ht="14.25" customHeight="1">
      <c r="A560" s="11"/>
      <c r="B560" s="11"/>
      <c r="C560" s="47"/>
      <c r="D560" s="16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1"/>
      <c r="AY560" s="11"/>
      <c r="AZ560" s="11"/>
      <c r="BA560" s="11"/>
      <c r="BB560" s="11"/>
      <c r="BC560" s="11"/>
      <c r="BD560" s="11"/>
      <c r="BE560" s="11"/>
      <c r="BF560" s="11"/>
      <c r="BG560" s="11"/>
      <c r="BH560" s="11"/>
      <c r="BI560" s="11"/>
      <c r="BJ560" s="11"/>
      <c r="BK560" s="11"/>
      <c r="BL560" s="11"/>
      <c r="BM560" s="11"/>
    </row>
    <row r="561" spans="1:65" ht="14.25" customHeight="1">
      <c r="A561" s="11"/>
      <c r="B561" s="11"/>
      <c r="C561" s="47"/>
      <c r="D561" s="16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1"/>
      <c r="AY561" s="11"/>
      <c r="AZ561" s="11"/>
      <c r="BA561" s="11"/>
      <c r="BB561" s="11"/>
      <c r="BC561" s="11"/>
      <c r="BD561" s="11"/>
      <c r="BE561" s="11"/>
      <c r="BF561" s="11"/>
      <c r="BG561" s="11"/>
      <c r="BH561" s="11"/>
      <c r="BI561" s="11"/>
      <c r="BJ561" s="11"/>
      <c r="BK561" s="11"/>
      <c r="BL561" s="11"/>
      <c r="BM561" s="11"/>
    </row>
    <row r="562" spans="1:65" ht="14.25" customHeight="1">
      <c r="A562" s="11"/>
      <c r="B562" s="11"/>
      <c r="C562" s="47"/>
      <c r="D562" s="16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1"/>
      <c r="AY562" s="11"/>
      <c r="AZ562" s="11"/>
      <c r="BA562" s="11"/>
      <c r="BB562" s="11"/>
      <c r="BC562" s="11"/>
      <c r="BD562" s="11"/>
      <c r="BE562" s="11"/>
      <c r="BF562" s="11"/>
      <c r="BG562" s="11"/>
      <c r="BH562" s="11"/>
      <c r="BI562" s="11"/>
      <c r="BJ562" s="11"/>
      <c r="BK562" s="11"/>
      <c r="BL562" s="11"/>
      <c r="BM562" s="11"/>
    </row>
    <row r="563" spans="1:65" ht="14.25" customHeight="1">
      <c r="A563" s="11"/>
      <c r="B563" s="11"/>
      <c r="C563" s="47"/>
      <c r="D563" s="16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1"/>
      <c r="AY563" s="11"/>
      <c r="AZ563" s="11"/>
      <c r="BA563" s="11"/>
      <c r="BB563" s="11"/>
      <c r="BC563" s="11"/>
      <c r="BD563" s="11"/>
      <c r="BE563" s="11"/>
      <c r="BF563" s="11"/>
      <c r="BG563" s="11"/>
      <c r="BH563" s="11"/>
      <c r="BI563" s="11"/>
      <c r="BJ563" s="11"/>
      <c r="BK563" s="11"/>
      <c r="BL563" s="11"/>
      <c r="BM563" s="11"/>
    </row>
    <row r="564" spans="1:65" ht="14.25" customHeight="1">
      <c r="A564" s="11"/>
      <c r="B564" s="11"/>
      <c r="C564" s="47"/>
      <c r="D564" s="16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1"/>
      <c r="AY564" s="11"/>
      <c r="AZ564" s="11"/>
      <c r="BA564" s="11"/>
      <c r="BB564" s="11"/>
      <c r="BC564" s="11"/>
      <c r="BD564" s="11"/>
      <c r="BE564" s="11"/>
      <c r="BF564" s="11"/>
      <c r="BG564" s="11"/>
      <c r="BH564" s="11"/>
      <c r="BI564" s="11"/>
      <c r="BJ564" s="11"/>
      <c r="BK564" s="11"/>
      <c r="BL564" s="11"/>
      <c r="BM564" s="11"/>
    </row>
    <row r="565" spans="1:65" ht="14.25" customHeight="1">
      <c r="A565" s="11"/>
      <c r="B565" s="11"/>
      <c r="C565" s="47"/>
      <c r="D565" s="16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1"/>
      <c r="AY565" s="11"/>
      <c r="AZ565" s="11"/>
      <c r="BA565" s="11"/>
      <c r="BB565" s="11"/>
      <c r="BC565" s="11"/>
      <c r="BD565" s="11"/>
      <c r="BE565" s="11"/>
      <c r="BF565" s="11"/>
      <c r="BG565" s="11"/>
      <c r="BH565" s="11"/>
      <c r="BI565" s="11"/>
      <c r="BJ565" s="11"/>
      <c r="BK565" s="11"/>
      <c r="BL565" s="11"/>
      <c r="BM565" s="11"/>
    </row>
    <row r="566" spans="1:65" ht="14.25" customHeight="1">
      <c r="A566" s="11"/>
      <c r="B566" s="11"/>
      <c r="C566" s="47"/>
      <c r="D566" s="16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1"/>
      <c r="AY566" s="11"/>
      <c r="AZ566" s="11"/>
      <c r="BA566" s="11"/>
      <c r="BB566" s="11"/>
      <c r="BC566" s="11"/>
      <c r="BD566" s="11"/>
      <c r="BE566" s="11"/>
      <c r="BF566" s="11"/>
      <c r="BG566" s="11"/>
      <c r="BH566" s="11"/>
      <c r="BI566" s="11"/>
      <c r="BJ566" s="11"/>
      <c r="BK566" s="11"/>
      <c r="BL566" s="11"/>
      <c r="BM566" s="11"/>
    </row>
    <row r="567" spans="1:65" ht="14.25" customHeight="1">
      <c r="A567" s="11"/>
      <c r="B567" s="11"/>
      <c r="C567" s="47"/>
      <c r="D567" s="16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1"/>
      <c r="AY567" s="11"/>
      <c r="AZ567" s="11"/>
      <c r="BA567" s="11"/>
      <c r="BB567" s="11"/>
      <c r="BC567" s="11"/>
      <c r="BD567" s="11"/>
      <c r="BE567" s="11"/>
      <c r="BF567" s="11"/>
      <c r="BG567" s="11"/>
      <c r="BH567" s="11"/>
      <c r="BI567" s="11"/>
      <c r="BJ567" s="11"/>
      <c r="BK567" s="11"/>
      <c r="BL567" s="11"/>
      <c r="BM567" s="11"/>
    </row>
    <row r="568" spans="1:65" ht="14.25" customHeight="1">
      <c r="A568" s="11"/>
      <c r="B568" s="11"/>
      <c r="C568" s="47"/>
      <c r="D568" s="16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/>
      <c r="BB568" s="11"/>
      <c r="BC568" s="11"/>
      <c r="BD568" s="11"/>
      <c r="BE568" s="11"/>
      <c r="BF568" s="11"/>
      <c r="BG568" s="11"/>
      <c r="BH568" s="11"/>
      <c r="BI568" s="11"/>
      <c r="BJ568" s="11"/>
      <c r="BK568" s="11"/>
      <c r="BL568" s="11"/>
      <c r="BM568" s="11"/>
    </row>
    <row r="569" spans="1:65" ht="14.25" customHeight="1">
      <c r="A569" s="11"/>
      <c r="B569" s="11"/>
      <c r="C569" s="47"/>
      <c r="D569" s="16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1"/>
      <c r="AY569" s="11"/>
      <c r="AZ569" s="11"/>
      <c r="BA569" s="11"/>
      <c r="BB569" s="11"/>
      <c r="BC569" s="11"/>
      <c r="BD569" s="11"/>
      <c r="BE569" s="11"/>
      <c r="BF569" s="11"/>
      <c r="BG569" s="11"/>
      <c r="BH569" s="11"/>
      <c r="BI569" s="11"/>
      <c r="BJ569" s="11"/>
      <c r="BK569" s="11"/>
      <c r="BL569" s="11"/>
      <c r="BM569" s="11"/>
    </row>
    <row r="570" spans="1:65" ht="14.25" customHeight="1">
      <c r="A570" s="11"/>
      <c r="B570" s="11"/>
      <c r="C570" s="47"/>
      <c r="D570" s="16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  <c r="BA570" s="11"/>
      <c r="BB570" s="11"/>
      <c r="BC570" s="11"/>
      <c r="BD570" s="11"/>
      <c r="BE570" s="11"/>
      <c r="BF570" s="11"/>
      <c r="BG570" s="11"/>
      <c r="BH570" s="11"/>
      <c r="BI570" s="11"/>
      <c r="BJ570" s="11"/>
      <c r="BK570" s="11"/>
      <c r="BL570" s="11"/>
      <c r="BM570" s="11"/>
    </row>
    <row r="571" spans="1:65" ht="14.25" customHeight="1">
      <c r="A571" s="11"/>
      <c r="B571" s="11"/>
      <c r="C571" s="47"/>
      <c r="D571" s="16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1"/>
      <c r="BB571" s="11"/>
      <c r="BC571" s="11"/>
      <c r="BD571" s="11"/>
      <c r="BE571" s="11"/>
      <c r="BF571" s="11"/>
      <c r="BG571" s="11"/>
      <c r="BH571" s="11"/>
      <c r="BI571" s="11"/>
      <c r="BJ571" s="11"/>
      <c r="BK571" s="11"/>
      <c r="BL571" s="11"/>
      <c r="BM571" s="11"/>
    </row>
    <row r="572" spans="1:65" ht="14.25" customHeight="1">
      <c r="A572" s="11"/>
      <c r="B572" s="11"/>
      <c r="C572" s="47"/>
      <c r="D572" s="16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11"/>
      <c r="AW572" s="11"/>
      <c r="AX572" s="11"/>
      <c r="AY572" s="11"/>
      <c r="AZ572" s="11"/>
      <c r="BA572" s="11"/>
      <c r="BB572" s="11"/>
      <c r="BC572" s="11"/>
      <c r="BD572" s="11"/>
      <c r="BE572" s="11"/>
      <c r="BF572" s="11"/>
      <c r="BG572" s="11"/>
      <c r="BH572" s="11"/>
      <c r="BI572" s="11"/>
      <c r="BJ572" s="11"/>
      <c r="BK572" s="11"/>
      <c r="BL572" s="11"/>
      <c r="BM572" s="11"/>
    </row>
    <row r="573" spans="1:65" ht="14.25" customHeight="1">
      <c r="A573" s="11"/>
      <c r="B573" s="11"/>
      <c r="C573" s="47"/>
      <c r="D573" s="16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  <c r="BA573" s="11"/>
      <c r="BB573" s="11"/>
      <c r="BC573" s="11"/>
      <c r="BD573" s="11"/>
      <c r="BE573" s="11"/>
      <c r="BF573" s="11"/>
      <c r="BG573" s="11"/>
      <c r="BH573" s="11"/>
      <c r="BI573" s="11"/>
      <c r="BJ573" s="11"/>
      <c r="BK573" s="11"/>
      <c r="BL573" s="11"/>
      <c r="BM573" s="11"/>
    </row>
    <row r="574" spans="1:65" ht="14.25" customHeight="1">
      <c r="A574" s="11"/>
      <c r="B574" s="11"/>
      <c r="C574" s="47"/>
      <c r="D574" s="16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  <c r="BA574" s="11"/>
      <c r="BB574" s="11"/>
      <c r="BC574" s="11"/>
      <c r="BD574" s="11"/>
      <c r="BE574" s="11"/>
      <c r="BF574" s="11"/>
      <c r="BG574" s="11"/>
      <c r="BH574" s="11"/>
      <c r="BI574" s="11"/>
      <c r="BJ574" s="11"/>
      <c r="BK574" s="11"/>
      <c r="BL574" s="11"/>
      <c r="BM574" s="11"/>
    </row>
    <row r="575" spans="1:65" ht="14.25" customHeight="1">
      <c r="A575" s="11"/>
      <c r="B575" s="11"/>
      <c r="C575" s="47"/>
      <c r="D575" s="16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1"/>
      <c r="BB575" s="11"/>
      <c r="BC575" s="11"/>
      <c r="BD575" s="11"/>
      <c r="BE575" s="11"/>
      <c r="BF575" s="11"/>
      <c r="BG575" s="11"/>
      <c r="BH575" s="11"/>
      <c r="BI575" s="11"/>
      <c r="BJ575" s="11"/>
      <c r="BK575" s="11"/>
      <c r="BL575" s="11"/>
      <c r="BM575" s="11"/>
    </row>
    <row r="576" spans="1:65" ht="14.25" customHeight="1">
      <c r="A576" s="11"/>
      <c r="B576" s="11"/>
      <c r="C576" s="47"/>
      <c r="D576" s="16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1"/>
      <c r="AZ576" s="11"/>
      <c r="BA576" s="11"/>
      <c r="BB576" s="11"/>
      <c r="BC576" s="11"/>
      <c r="BD576" s="11"/>
      <c r="BE576" s="11"/>
      <c r="BF576" s="11"/>
      <c r="BG576" s="11"/>
      <c r="BH576" s="11"/>
      <c r="BI576" s="11"/>
      <c r="BJ576" s="11"/>
      <c r="BK576" s="11"/>
      <c r="BL576" s="11"/>
      <c r="BM576" s="11"/>
    </row>
    <row r="577" spans="1:65" ht="14.25" customHeight="1">
      <c r="A577" s="11"/>
      <c r="B577" s="11"/>
      <c r="C577" s="47"/>
      <c r="D577" s="16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1"/>
      <c r="BB577" s="11"/>
      <c r="BC577" s="11"/>
      <c r="BD577" s="11"/>
      <c r="BE577" s="11"/>
      <c r="BF577" s="11"/>
      <c r="BG577" s="11"/>
      <c r="BH577" s="11"/>
      <c r="BI577" s="11"/>
      <c r="BJ577" s="11"/>
      <c r="BK577" s="11"/>
      <c r="BL577" s="11"/>
      <c r="BM577" s="11"/>
    </row>
    <row r="578" spans="1:65" ht="14.25" customHeight="1">
      <c r="A578" s="11"/>
      <c r="B578" s="11"/>
      <c r="C578" s="47"/>
      <c r="D578" s="16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1"/>
      <c r="AY578" s="11"/>
      <c r="AZ578" s="11"/>
      <c r="BA578" s="11"/>
      <c r="BB578" s="11"/>
      <c r="BC578" s="11"/>
      <c r="BD578" s="11"/>
      <c r="BE578" s="11"/>
      <c r="BF578" s="11"/>
      <c r="BG578" s="11"/>
      <c r="BH578" s="11"/>
      <c r="BI578" s="11"/>
      <c r="BJ578" s="11"/>
      <c r="BK578" s="11"/>
      <c r="BL578" s="11"/>
      <c r="BM578" s="11"/>
    </row>
    <row r="579" spans="1:65" ht="14.25" customHeight="1">
      <c r="A579" s="11"/>
      <c r="B579" s="11"/>
      <c r="C579" s="47"/>
      <c r="D579" s="16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11"/>
      <c r="AW579" s="11"/>
      <c r="AX579" s="11"/>
      <c r="AY579" s="11"/>
      <c r="AZ579" s="11"/>
      <c r="BA579" s="11"/>
      <c r="BB579" s="11"/>
      <c r="BC579" s="11"/>
      <c r="BD579" s="11"/>
      <c r="BE579" s="11"/>
      <c r="BF579" s="11"/>
      <c r="BG579" s="11"/>
      <c r="BH579" s="11"/>
      <c r="BI579" s="11"/>
      <c r="BJ579" s="11"/>
      <c r="BK579" s="11"/>
      <c r="BL579" s="11"/>
      <c r="BM579" s="11"/>
    </row>
    <row r="580" spans="1:65" ht="14.25" customHeight="1">
      <c r="A580" s="11"/>
      <c r="B580" s="11"/>
      <c r="C580" s="47"/>
      <c r="D580" s="16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11"/>
      <c r="AW580" s="11"/>
      <c r="AX580" s="11"/>
      <c r="AY580" s="11"/>
      <c r="AZ580" s="11"/>
      <c r="BA580" s="11"/>
      <c r="BB580" s="11"/>
      <c r="BC580" s="11"/>
      <c r="BD580" s="11"/>
      <c r="BE580" s="11"/>
      <c r="BF580" s="11"/>
      <c r="BG580" s="11"/>
      <c r="BH580" s="11"/>
      <c r="BI580" s="11"/>
      <c r="BJ580" s="11"/>
      <c r="BK580" s="11"/>
      <c r="BL580" s="11"/>
      <c r="BM580" s="11"/>
    </row>
    <row r="581" spans="1:65" ht="14.25" customHeight="1">
      <c r="A581" s="11"/>
      <c r="B581" s="11"/>
      <c r="C581" s="47"/>
      <c r="D581" s="16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1"/>
      <c r="BB581" s="11"/>
      <c r="BC581" s="11"/>
      <c r="BD581" s="11"/>
      <c r="BE581" s="11"/>
      <c r="BF581" s="11"/>
      <c r="BG581" s="11"/>
      <c r="BH581" s="11"/>
      <c r="BI581" s="11"/>
      <c r="BJ581" s="11"/>
      <c r="BK581" s="11"/>
      <c r="BL581" s="11"/>
      <c r="BM581" s="11"/>
    </row>
    <row r="582" spans="1:65" ht="14.25" customHeight="1">
      <c r="A582" s="11"/>
      <c r="B582" s="11"/>
      <c r="C582" s="47"/>
      <c r="D582" s="16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1"/>
      <c r="BB582" s="11"/>
      <c r="BC582" s="11"/>
      <c r="BD582" s="11"/>
      <c r="BE582" s="11"/>
      <c r="BF582" s="11"/>
      <c r="BG582" s="11"/>
      <c r="BH582" s="11"/>
      <c r="BI582" s="11"/>
      <c r="BJ582" s="11"/>
      <c r="BK582" s="11"/>
      <c r="BL582" s="11"/>
      <c r="BM582" s="11"/>
    </row>
    <row r="583" spans="1:65" ht="14.25" customHeight="1">
      <c r="A583" s="11"/>
      <c r="B583" s="11"/>
      <c r="C583" s="47"/>
      <c r="D583" s="16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1"/>
      <c r="BB583" s="11"/>
      <c r="BC583" s="11"/>
      <c r="BD583" s="11"/>
      <c r="BE583" s="11"/>
      <c r="BF583" s="11"/>
      <c r="BG583" s="11"/>
      <c r="BH583" s="11"/>
      <c r="BI583" s="11"/>
      <c r="BJ583" s="11"/>
      <c r="BK583" s="11"/>
      <c r="BL583" s="11"/>
      <c r="BM583" s="11"/>
    </row>
    <row r="584" spans="1:65" ht="14.25" customHeight="1">
      <c r="A584" s="11"/>
      <c r="B584" s="11"/>
      <c r="C584" s="47"/>
      <c r="D584" s="16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1"/>
      <c r="BB584" s="11"/>
      <c r="BC584" s="11"/>
      <c r="BD584" s="11"/>
      <c r="BE584" s="11"/>
      <c r="BF584" s="11"/>
      <c r="BG584" s="11"/>
      <c r="BH584" s="11"/>
      <c r="BI584" s="11"/>
      <c r="BJ584" s="11"/>
      <c r="BK584" s="11"/>
      <c r="BL584" s="11"/>
      <c r="BM584" s="11"/>
    </row>
    <row r="585" spans="1:65" ht="14.25" customHeight="1">
      <c r="A585" s="11"/>
      <c r="B585" s="11"/>
      <c r="C585" s="47"/>
      <c r="D585" s="16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11"/>
      <c r="AW585" s="11"/>
      <c r="AX585" s="11"/>
      <c r="AY585" s="11"/>
      <c r="AZ585" s="11"/>
      <c r="BA585" s="11"/>
      <c r="BB585" s="11"/>
      <c r="BC585" s="11"/>
      <c r="BD585" s="11"/>
      <c r="BE585" s="11"/>
      <c r="BF585" s="11"/>
      <c r="BG585" s="11"/>
      <c r="BH585" s="11"/>
      <c r="BI585" s="11"/>
      <c r="BJ585" s="11"/>
      <c r="BK585" s="11"/>
      <c r="BL585" s="11"/>
      <c r="BM585" s="11"/>
    </row>
    <row r="586" spans="1:65" ht="14.25" customHeight="1">
      <c r="A586" s="11"/>
      <c r="B586" s="11"/>
      <c r="C586" s="47"/>
      <c r="D586" s="16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1"/>
      <c r="AY586" s="11"/>
      <c r="AZ586" s="11"/>
      <c r="BA586" s="11"/>
      <c r="BB586" s="11"/>
      <c r="BC586" s="11"/>
      <c r="BD586" s="11"/>
      <c r="BE586" s="11"/>
      <c r="BF586" s="11"/>
      <c r="BG586" s="11"/>
      <c r="BH586" s="11"/>
      <c r="BI586" s="11"/>
      <c r="BJ586" s="11"/>
      <c r="BK586" s="11"/>
      <c r="BL586" s="11"/>
      <c r="BM586" s="11"/>
    </row>
    <row r="587" spans="1:65" ht="14.25" customHeight="1">
      <c r="A587" s="11"/>
      <c r="B587" s="11"/>
      <c r="C587" s="47"/>
      <c r="D587" s="16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1"/>
      <c r="AY587" s="11"/>
      <c r="AZ587" s="11"/>
      <c r="BA587" s="11"/>
      <c r="BB587" s="11"/>
      <c r="BC587" s="11"/>
      <c r="BD587" s="11"/>
      <c r="BE587" s="11"/>
      <c r="BF587" s="11"/>
      <c r="BG587" s="11"/>
      <c r="BH587" s="11"/>
      <c r="BI587" s="11"/>
      <c r="BJ587" s="11"/>
      <c r="BK587" s="11"/>
      <c r="BL587" s="11"/>
      <c r="BM587" s="11"/>
    </row>
    <row r="588" spans="1:65" ht="14.25" customHeight="1">
      <c r="A588" s="11"/>
      <c r="B588" s="11"/>
      <c r="C588" s="47"/>
      <c r="D588" s="16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1"/>
      <c r="BB588" s="11"/>
      <c r="BC588" s="11"/>
      <c r="BD588" s="11"/>
      <c r="BE588" s="11"/>
      <c r="BF588" s="11"/>
      <c r="BG588" s="11"/>
      <c r="BH588" s="11"/>
      <c r="BI588" s="11"/>
      <c r="BJ588" s="11"/>
      <c r="BK588" s="11"/>
      <c r="BL588" s="11"/>
      <c r="BM588" s="11"/>
    </row>
    <row r="589" spans="1:65" ht="14.25" customHeight="1">
      <c r="A589" s="11"/>
      <c r="B589" s="11"/>
      <c r="C589" s="47"/>
      <c r="D589" s="16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1"/>
      <c r="AY589" s="11"/>
      <c r="AZ589" s="11"/>
      <c r="BA589" s="11"/>
      <c r="BB589" s="11"/>
      <c r="BC589" s="11"/>
      <c r="BD589" s="11"/>
      <c r="BE589" s="11"/>
      <c r="BF589" s="11"/>
      <c r="BG589" s="11"/>
      <c r="BH589" s="11"/>
      <c r="BI589" s="11"/>
      <c r="BJ589" s="11"/>
      <c r="BK589" s="11"/>
      <c r="BL589" s="11"/>
      <c r="BM589" s="11"/>
    </row>
    <row r="590" spans="1:65" ht="14.25" customHeight="1">
      <c r="A590" s="11"/>
      <c r="B590" s="11"/>
      <c r="C590" s="47"/>
      <c r="D590" s="16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1"/>
      <c r="BB590" s="11"/>
      <c r="BC590" s="11"/>
      <c r="BD590" s="11"/>
      <c r="BE590" s="11"/>
      <c r="BF590" s="11"/>
      <c r="BG590" s="11"/>
      <c r="BH590" s="11"/>
      <c r="BI590" s="11"/>
      <c r="BJ590" s="11"/>
      <c r="BK590" s="11"/>
      <c r="BL590" s="11"/>
      <c r="BM590" s="11"/>
    </row>
    <row r="591" spans="1:65" ht="14.25" customHeight="1">
      <c r="A591" s="11"/>
      <c r="B591" s="11"/>
      <c r="C591" s="47"/>
      <c r="D591" s="16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11"/>
      <c r="AW591" s="11"/>
      <c r="AX591" s="11"/>
      <c r="AY591" s="11"/>
      <c r="AZ591" s="11"/>
      <c r="BA591" s="11"/>
      <c r="BB591" s="11"/>
      <c r="BC591" s="11"/>
      <c r="BD591" s="11"/>
      <c r="BE591" s="11"/>
      <c r="BF591" s="11"/>
      <c r="BG591" s="11"/>
      <c r="BH591" s="11"/>
      <c r="BI591" s="11"/>
      <c r="BJ591" s="11"/>
      <c r="BK591" s="11"/>
      <c r="BL591" s="11"/>
      <c r="BM591" s="11"/>
    </row>
    <row r="592" spans="1:65" ht="14.25" customHeight="1">
      <c r="A592" s="11"/>
      <c r="B592" s="11"/>
      <c r="C592" s="47"/>
      <c r="D592" s="16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  <c r="AP592" s="11"/>
      <c r="AQ592" s="11"/>
      <c r="AR592" s="11"/>
      <c r="AS592" s="11"/>
      <c r="AT592" s="11"/>
      <c r="AU592" s="11"/>
      <c r="AV592" s="11"/>
      <c r="AW592" s="11"/>
      <c r="AX592" s="11"/>
      <c r="AY592" s="11"/>
      <c r="AZ592" s="11"/>
      <c r="BA592" s="11"/>
      <c r="BB592" s="11"/>
      <c r="BC592" s="11"/>
      <c r="BD592" s="11"/>
      <c r="BE592" s="11"/>
      <c r="BF592" s="11"/>
      <c r="BG592" s="11"/>
      <c r="BH592" s="11"/>
      <c r="BI592" s="11"/>
      <c r="BJ592" s="11"/>
      <c r="BK592" s="11"/>
      <c r="BL592" s="11"/>
      <c r="BM592" s="11"/>
    </row>
    <row r="593" spans="1:65" ht="14.25" customHeight="1">
      <c r="A593" s="11"/>
      <c r="B593" s="11"/>
      <c r="C593" s="47"/>
      <c r="D593" s="16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  <c r="AP593" s="11"/>
      <c r="AQ593" s="11"/>
      <c r="AR593" s="11"/>
      <c r="AS593" s="11"/>
      <c r="AT593" s="11"/>
      <c r="AU593" s="11"/>
      <c r="AV593" s="11"/>
      <c r="AW593" s="11"/>
      <c r="AX593" s="11"/>
      <c r="AY593" s="11"/>
      <c r="AZ593" s="11"/>
      <c r="BA593" s="11"/>
      <c r="BB593" s="11"/>
      <c r="BC593" s="11"/>
      <c r="BD593" s="11"/>
      <c r="BE593" s="11"/>
      <c r="BF593" s="11"/>
      <c r="BG593" s="11"/>
      <c r="BH593" s="11"/>
      <c r="BI593" s="11"/>
      <c r="BJ593" s="11"/>
      <c r="BK593" s="11"/>
      <c r="BL593" s="11"/>
      <c r="BM593" s="11"/>
    </row>
    <row r="594" spans="1:65" ht="14.25" customHeight="1">
      <c r="A594" s="11"/>
      <c r="B594" s="11"/>
      <c r="C594" s="47"/>
      <c r="D594" s="16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1"/>
      <c r="AY594" s="11"/>
      <c r="AZ594" s="11"/>
      <c r="BA594" s="11"/>
      <c r="BB594" s="11"/>
      <c r="BC594" s="11"/>
      <c r="BD594" s="11"/>
      <c r="BE594" s="11"/>
      <c r="BF594" s="11"/>
      <c r="BG594" s="11"/>
      <c r="BH594" s="11"/>
      <c r="BI594" s="11"/>
      <c r="BJ594" s="11"/>
      <c r="BK594" s="11"/>
      <c r="BL594" s="11"/>
      <c r="BM594" s="11"/>
    </row>
    <row r="595" spans="1:65" ht="14.25" customHeight="1">
      <c r="A595" s="11"/>
      <c r="B595" s="11"/>
      <c r="C595" s="47"/>
      <c r="D595" s="16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  <c r="AV595" s="11"/>
      <c r="AW595" s="11"/>
      <c r="AX595" s="11"/>
      <c r="AY595" s="11"/>
      <c r="AZ595" s="11"/>
      <c r="BA595" s="11"/>
      <c r="BB595" s="11"/>
      <c r="BC595" s="11"/>
      <c r="BD595" s="11"/>
      <c r="BE595" s="11"/>
      <c r="BF595" s="11"/>
      <c r="BG595" s="11"/>
      <c r="BH595" s="11"/>
      <c r="BI595" s="11"/>
      <c r="BJ595" s="11"/>
      <c r="BK595" s="11"/>
      <c r="BL595" s="11"/>
      <c r="BM595" s="11"/>
    </row>
    <row r="596" spans="1:65" ht="14.25" customHeight="1">
      <c r="A596" s="11"/>
      <c r="B596" s="11"/>
      <c r="C596" s="47"/>
      <c r="D596" s="16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  <c r="AV596" s="11"/>
      <c r="AW596" s="11"/>
      <c r="AX596" s="11"/>
      <c r="AY596" s="11"/>
      <c r="AZ596" s="11"/>
      <c r="BA596" s="11"/>
      <c r="BB596" s="11"/>
      <c r="BC596" s="11"/>
      <c r="BD596" s="11"/>
      <c r="BE596" s="11"/>
      <c r="BF596" s="11"/>
      <c r="BG596" s="11"/>
      <c r="BH596" s="11"/>
      <c r="BI596" s="11"/>
      <c r="BJ596" s="11"/>
      <c r="BK596" s="11"/>
      <c r="BL596" s="11"/>
      <c r="BM596" s="11"/>
    </row>
    <row r="597" spans="1:65" ht="14.25" customHeight="1">
      <c r="A597" s="11"/>
      <c r="B597" s="11"/>
      <c r="C597" s="47"/>
      <c r="D597" s="16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  <c r="AV597" s="11"/>
      <c r="AW597" s="11"/>
      <c r="AX597" s="11"/>
      <c r="AY597" s="11"/>
      <c r="AZ597" s="11"/>
      <c r="BA597" s="11"/>
      <c r="BB597" s="11"/>
      <c r="BC597" s="11"/>
      <c r="BD597" s="11"/>
      <c r="BE597" s="11"/>
      <c r="BF597" s="11"/>
      <c r="BG597" s="11"/>
      <c r="BH597" s="11"/>
      <c r="BI597" s="11"/>
      <c r="BJ597" s="11"/>
      <c r="BK597" s="11"/>
      <c r="BL597" s="11"/>
      <c r="BM597" s="11"/>
    </row>
    <row r="598" spans="1:65" ht="14.25" customHeight="1">
      <c r="A598" s="11"/>
      <c r="B598" s="11"/>
      <c r="C598" s="47"/>
      <c r="D598" s="16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  <c r="AV598" s="11"/>
      <c r="AW598" s="11"/>
      <c r="AX598" s="11"/>
      <c r="AY598" s="11"/>
      <c r="AZ598" s="11"/>
      <c r="BA598" s="11"/>
      <c r="BB598" s="11"/>
      <c r="BC598" s="11"/>
      <c r="BD598" s="11"/>
      <c r="BE598" s="11"/>
      <c r="BF598" s="11"/>
      <c r="BG598" s="11"/>
      <c r="BH598" s="11"/>
      <c r="BI598" s="11"/>
      <c r="BJ598" s="11"/>
      <c r="BK598" s="11"/>
      <c r="BL598" s="11"/>
      <c r="BM598" s="11"/>
    </row>
    <row r="599" spans="1:65" ht="14.25" customHeight="1">
      <c r="A599" s="11"/>
      <c r="B599" s="11"/>
      <c r="C599" s="47"/>
      <c r="D599" s="16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  <c r="BA599" s="11"/>
      <c r="BB599" s="11"/>
      <c r="BC599" s="11"/>
      <c r="BD599" s="11"/>
      <c r="BE599" s="11"/>
      <c r="BF599" s="11"/>
      <c r="BG599" s="11"/>
      <c r="BH599" s="11"/>
      <c r="BI599" s="11"/>
      <c r="BJ599" s="11"/>
      <c r="BK599" s="11"/>
      <c r="BL599" s="11"/>
      <c r="BM599" s="11"/>
    </row>
    <row r="600" spans="1:65" ht="14.25" customHeight="1">
      <c r="A600" s="11"/>
      <c r="B600" s="11"/>
      <c r="C600" s="47"/>
      <c r="D600" s="16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  <c r="BA600" s="11"/>
      <c r="BB600" s="11"/>
      <c r="BC600" s="11"/>
      <c r="BD600" s="11"/>
      <c r="BE600" s="11"/>
      <c r="BF600" s="11"/>
      <c r="BG600" s="11"/>
      <c r="BH600" s="11"/>
      <c r="BI600" s="11"/>
      <c r="BJ600" s="11"/>
      <c r="BK600" s="11"/>
      <c r="BL600" s="11"/>
      <c r="BM600" s="11"/>
    </row>
    <row r="601" spans="1:65" ht="14.25" customHeight="1">
      <c r="A601" s="11"/>
      <c r="B601" s="11"/>
      <c r="C601" s="47"/>
      <c r="D601" s="16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1"/>
      <c r="AY601" s="11"/>
      <c r="AZ601" s="11"/>
      <c r="BA601" s="11"/>
      <c r="BB601" s="11"/>
      <c r="BC601" s="11"/>
      <c r="BD601" s="11"/>
      <c r="BE601" s="11"/>
      <c r="BF601" s="11"/>
      <c r="BG601" s="11"/>
      <c r="BH601" s="11"/>
      <c r="BI601" s="11"/>
      <c r="BJ601" s="11"/>
      <c r="BK601" s="11"/>
      <c r="BL601" s="11"/>
      <c r="BM601" s="11"/>
    </row>
    <row r="602" spans="1:65" ht="14.25" customHeight="1">
      <c r="A602" s="11"/>
      <c r="B602" s="11"/>
      <c r="C602" s="47"/>
      <c r="D602" s="16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1"/>
      <c r="AY602" s="11"/>
      <c r="AZ602" s="11"/>
      <c r="BA602" s="11"/>
      <c r="BB602" s="11"/>
      <c r="BC602" s="11"/>
      <c r="BD602" s="11"/>
      <c r="BE602" s="11"/>
      <c r="BF602" s="11"/>
      <c r="BG602" s="11"/>
      <c r="BH602" s="11"/>
      <c r="BI602" s="11"/>
      <c r="BJ602" s="11"/>
      <c r="BK602" s="11"/>
      <c r="BL602" s="11"/>
      <c r="BM602" s="11"/>
    </row>
    <row r="603" spans="1:65" ht="14.25" customHeight="1">
      <c r="A603" s="11"/>
      <c r="B603" s="11"/>
      <c r="C603" s="47"/>
      <c r="D603" s="16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  <c r="AP603" s="11"/>
      <c r="AQ603" s="11"/>
      <c r="AR603" s="11"/>
      <c r="AS603" s="11"/>
      <c r="AT603" s="11"/>
      <c r="AU603" s="11"/>
      <c r="AV603" s="11"/>
      <c r="AW603" s="11"/>
      <c r="AX603" s="11"/>
      <c r="AY603" s="11"/>
      <c r="AZ603" s="11"/>
      <c r="BA603" s="11"/>
      <c r="BB603" s="11"/>
      <c r="BC603" s="11"/>
      <c r="BD603" s="11"/>
      <c r="BE603" s="11"/>
      <c r="BF603" s="11"/>
      <c r="BG603" s="11"/>
      <c r="BH603" s="11"/>
      <c r="BI603" s="11"/>
      <c r="BJ603" s="11"/>
      <c r="BK603" s="11"/>
      <c r="BL603" s="11"/>
      <c r="BM603" s="11"/>
    </row>
    <row r="604" spans="1:65" ht="14.25" customHeight="1">
      <c r="A604" s="11"/>
      <c r="B604" s="11"/>
      <c r="C604" s="47"/>
      <c r="D604" s="16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1"/>
      <c r="AY604" s="11"/>
      <c r="AZ604" s="11"/>
      <c r="BA604" s="11"/>
      <c r="BB604" s="11"/>
      <c r="BC604" s="11"/>
      <c r="BD604" s="11"/>
      <c r="BE604" s="11"/>
      <c r="BF604" s="11"/>
      <c r="BG604" s="11"/>
      <c r="BH604" s="11"/>
      <c r="BI604" s="11"/>
      <c r="BJ604" s="11"/>
      <c r="BK604" s="11"/>
      <c r="BL604" s="11"/>
      <c r="BM604" s="11"/>
    </row>
    <row r="605" spans="1:65" ht="14.25" customHeight="1">
      <c r="A605" s="11"/>
      <c r="B605" s="11"/>
      <c r="C605" s="47"/>
      <c r="D605" s="16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  <c r="BA605" s="11"/>
      <c r="BB605" s="11"/>
      <c r="BC605" s="11"/>
      <c r="BD605" s="11"/>
      <c r="BE605" s="11"/>
      <c r="BF605" s="11"/>
      <c r="BG605" s="11"/>
      <c r="BH605" s="11"/>
      <c r="BI605" s="11"/>
      <c r="BJ605" s="11"/>
      <c r="BK605" s="11"/>
      <c r="BL605" s="11"/>
      <c r="BM605" s="11"/>
    </row>
    <row r="606" spans="1:65" ht="14.25" customHeight="1">
      <c r="A606" s="11"/>
      <c r="B606" s="11"/>
      <c r="C606" s="47"/>
      <c r="D606" s="16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  <c r="BA606" s="11"/>
      <c r="BB606" s="11"/>
      <c r="BC606" s="11"/>
      <c r="BD606" s="11"/>
      <c r="BE606" s="11"/>
      <c r="BF606" s="11"/>
      <c r="BG606" s="11"/>
      <c r="BH606" s="11"/>
      <c r="BI606" s="11"/>
      <c r="BJ606" s="11"/>
      <c r="BK606" s="11"/>
      <c r="BL606" s="11"/>
      <c r="BM606" s="11"/>
    </row>
    <row r="607" spans="1:65" ht="14.25" customHeight="1">
      <c r="A607" s="11"/>
      <c r="B607" s="11"/>
      <c r="C607" s="47"/>
      <c r="D607" s="16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1"/>
      <c r="AY607" s="11"/>
      <c r="AZ607" s="11"/>
      <c r="BA607" s="11"/>
      <c r="BB607" s="11"/>
      <c r="BC607" s="11"/>
      <c r="BD607" s="11"/>
      <c r="BE607" s="11"/>
      <c r="BF607" s="11"/>
      <c r="BG607" s="11"/>
      <c r="BH607" s="11"/>
      <c r="BI607" s="11"/>
      <c r="BJ607" s="11"/>
      <c r="BK607" s="11"/>
      <c r="BL607" s="11"/>
      <c r="BM607" s="11"/>
    </row>
    <row r="608" spans="1:65" ht="14.25" customHeight="1">
      <c r="A608" s="11"/>
      <c r="B608" s="11"/>
      <c r="C608" s="47"/>
      <c r="D608" s="16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1"/>
      <c r="AY608" s="11"/>
      <c r="AZ608" s="11"/>
      <c r="BA608" s="11"/>
      <c r="BB608" s="11"/>
      <c r="BC608" s="11"/>
      <c r="BD608" s="11"/>
      <c r="BE608" s="11"/>
      <c r="BF608" s="11"/>
      <c r="BG608" s="11"/>
      <c r="BH608" s="11"/>
      <c r="BI608" s="11"/>
      <c r="BJ608" s="11"/>
      <c r="BK608" s="11"/>
      <c r="BL608" s="11"/>
      <c r="BM608" s="11"/>
    </row>
    <row r="609" spans="1:65" ht="14.25" customHeight="1">
      <c r="A609" s="11"/>
      <c r="B609" s="11"/>
      <c r="C609" s="47"/>
      <c r="D609" s="16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  <c r="AP609" s="11"/>
      <c r="AQ609" s="11"/>
      <c r="AR609" s="11"/>
      <c r="AS609" s="11"/>
      <c r="AT609" s="11"/>
      <c r="AU609" s="11"/>
      <c r="AV609" s="11"/>
      <c r="AW609" s="11"/>
      <c r="AX609" s="11"/>
      <c r="AY609" s="11"/>
      <c r="AZ609" s="11"/>
      <c r="BA609" s="11"/>
      <c r="BB609" s="11"/>
      <c r="BC609" s="11"/>
      <c r="BD609" s="11"/>
      <c r="BE609" s="11"/>
      <c r="BF609" s="11"/>
      <c r="BG609" s="11"/>
      <c r="BH609" s="11"/>
      <c r="BI609" s="11"/>
      <c r="BJ609" s="11"/>
      <c r="BK609" s="11"/>
      <c r="BL609" s="11"/>
      <c r="BM609" s="11"/>
    </row>
    <row r="610" spans="1:65" ht="14.25" customHeight="1">
      <c r="A610" s="11"/>
      <c r="B610" s="11"/>
      <c r="C610" s="47"/>
      <c r="D610" s="16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1"/>
      <c r="AY610" s="11"/>
      <c r="AZ610" s="11"/>
      <c r="BA610" s="11"/>
      <c r="BB610" s="11"/>
      <c r="BC610" s="11"/>
      <c r="BD610" s="11"/>
      <c r="BE610" s="11"/>
      <c r="BF610" s="11"/>
      <c r="BG610" s="11"/>
      <c r="BH610" s="11"/>
      <c r="BI610" s="11"/>
      <c r="BJ610" s="11"/>
      <c r="BK610" s="11"/>
      <c r="BL610" s="11"/>
      <c r="BM610" s="11"/>
    </row>
    <row r="611" spans="1:65" ht="14.25" customHeight="1">
      <c r="A611" s="11"/>
      <c r="B611" s="11"/>
      <c r="C611" s="47"/>
      <c r="D611" s="16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  <c r="AP611" s="11"/>
      <c r="AQ611" s="11"/>
      <c r="AR611" s="11"/>
      <c r="AS611" s="11"/>
      <c r="AT611" s="11"/>
      <c r="AU611" s="11"/>
      <c r="AV611" s="11"/>
      <c r="AW611" s="11"/>
      <c r="AX611" s="11"/>
      <c r="AY611" s="11"/>
      <c r="AZ611" s="11"/>
      <c r="BA611" s="11"/>
      <c r="BB611" s="11"/>
      <c r="BC611" s="11"/>
      <c r="BD611" s="11"/>
      <c r="BE611" s="11"/>
      <c r="BF611" s="11"/>
      <c r="BG611" s="11"/>
      <c r="BH611" s="11"/>
      <c r="BI611" s="11"/>
      <c r="BJ611" s="11"/>
      <c r="BK611" s="11"/>
      <c r="BL611" s="11"/>
      <c r="BM611" s="11"/>
    </row>
    <row r="612" spans="1:65" ht="14.25" customHeight="1">
      <c r="A612" s="11"/>
      <c r="B612" s="11"/>
      <c r="C612" s="47"/>
      <c r="D612" s="16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1"/>
      <c r="AQ612" s="11"/>
      <c r="AR612" s="11"/>
      <c r="AS612" s="11"/>
      <c r="AT612" s="11"/>
      <c r="AU612" s="11"/>
      <c r="AV612" s="11"/>
      <c r="AW612" s="11"/>
      <c r="AX612" s="11"/>
      <c r="AY612" s="11"/>
      <c r="AZ612" s="11"/>
      <c r="BA612" s="11"/>
      <c r="BB612" s="11"/>
      <c r="BC612" s="11"/>
      <c r="BD612" s="11"/>
      <c r="BE612" s="11"/>
      <c r="BF612" s="11"/>
      <c r="BG612" s="11"/>
      <c r="BH612" s="11"/>
      <c r="BI612" s="11"/>
      <c r="BJ612" s="11"/>
      <c r="BK612" s="11"/>
      <c r="BL612" s="11"/>
      <c r="BM612" s="11"/>
    </row>
    <row r="613" spans="1:65" ht="14.25" customHeight="1">
      <c r="A613" s="11"/>
      <c r="B613" s="11"/>
      <c r="C613" s="47"/>
      <c r="D613" s="16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1"/>
      <c r="AY613" s="11"/>
      <c r="AZ613" s="11"/>
      <c r="BA613" s="11"/>
      <c r="BB613" s="11"/>
      <c r="BC613" s="11"/>
      <c r="BD613" s="11"/>
      <c r="BE613" s="11"/>
      <c r="BF613" s="11"/>
      <c r="BG613" s="11"/>
      <c r="BH613" s="11"/>
      <c r="BI613" s="11"/>
      <c r="BJ613" s="11"/>
      <c r="BK613" s="11"/>
      <c r="BL613" s="11"/>
      <c r="BM613" s="11"/>
    </row>
    <row r="614" spans="1:65" ht="14.25" customHeight="1">
      <c r="A614" s="11"/>
      <c r="B614" s="11"/>
      <c r="C614" s="47"/>
      <c r="D614" s="16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  <c r="AP614" s="11"/>
      <c r="AQ614" s="11"/>
      <c r="AR614" s="11"/>
      <c r="AS614" s="11"/>
      <c r="AT614" s="11"/>
      <c r="AU614" s="11"/>
      <c r="AV614" s="11"/>
      <c r="AW614" s="11"/>
      <c r="AX614" s="11"/>
      <c r="AY614" s="11"/>
      <c r="AZ614" s="11"/>
      <c r="BA614" s="11"/>
      <c r="BB614" s="11"/>
      <c r="BC614" s="11"/>
      <c r="BD614" s="11"/>
      <c r="BE614" s="11"/>
      <c r="BF614" s="11"/>
      <c r="BG614" s="11"/>
      <c r="BH614" s="11"/>
      <c r="BI614" s="11"/>
      <c r="BJ614" s="11"/>
      <c r="BK614" s="11"/>
      <c r="BL614" s="11"/>
      <c r="BM614" s="11"/>
    </row>
    <row r="615" spans="1:65" ht="14.25" customHeight="1">
      <c r="A615" s="11"/>
      <c r="B615" s="11"/>
      <c r="C615" s="47"/>
      <c r="D615" s="16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1"/>
      <c r="AY615" s="11"/>
      <c r="AZ615" s="11"/>
      <c r="BA615" s="11"/>
      <c r="BB615" s="11"/>
      <c r="BC615" s="11"/>
      <c r="BD615" s="11"/>
      <c r="BE615" s="11"/>
      <c r="BF615" s="11"/>
      <c r="BG615" s="11"/>
      <c r="BH615" s="11"/>
      <c r="BI615" s="11"/>
      <c r="BJ615" s="11"/>
      <c r="BK615" s="11"/>
      <c r="BL615" s="11"/>
      <c r="BM615" s="11"/>
    </row>
    <row r="616" spans="1:65" ht="14.25" customHeight="1">
      <c r="A616" s="11"/>
      <c r="B616" s="11"/>
      <c r="C616" s="47"/>
      <c r="D616" s="16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1"/>
      <c r="AY616" s="11"/>
      <c r="AZ616" s="11"/>
      <c r="BA616" s="11"/>
      <c r="BB616" s="11"/>
      <c r="BC616" s="11"/>
      <c r="BD616" s="11"/>
      <c r="BE616" s="11"/>
      <c r="BF616" s="11"/>
      <c r="BG616" s="11"/>
      <c r="BH616" s="11"/>
      <c r="BI616" s="11"/>
      <c r="BJ616" s="11"/>
      <c r="BK616" s="11"/>
      <c r="BL616" s="11"/>
      <c r="BM616" s="11"/>
    </row>
    <row r="617" spans="1:65" ht="14.25" customHeight="1">
      <c r="A617" s="11"/>
      <c r="B617" s="11"/>
      <c r="C617" s="47"/>
      <c r="D617" s="16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  <c r="BA617" s="11"/>
      <c r="BB617" s="11"/>
      <c r="BC617" s="11"/>
      <c r="BD617" s="11"/>
      <c r="BE617" s="11"/>
      <c r="BF617" s="11"/>
      <c r="BG617" s="11"/>
      <c r="BH617" s="11"/>
      <c r="BI617" s="11"/>
      <c r="BJ617" s="11"/>
      <c r="BK617" s="11"/>
      <c r="BL617" s="11"/>
      <c r="BM617" s="11"/>
    </row>
    <row r="618" spans="1:65" ht="14.25" customHeight="1">
      <c r="A618" s="11"/>
      <c r="B618" s="11"/>
      <c r="C618" s="47"/>
      <c r="D618" s="16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  <c r="BA618" s="11"/>
      <c r="BB618" s="11"/>
      <c r="BC618" s="11"/>
      <c r="BD618" s="11"/>
      <c r="BE618" s="11"/>
      <c r="BF618" s="11"/>
      <c r="BG618" s="11"/>
      <c r="BH618" s="11"/>
      <c r="BI618" s="11"/>
      <c r="BJ618" s="11"/>
      <c r="BK618" s="11"/>
      <c r="BL618" s="11"/>
      <c r="BM618" s="11"/>
    </row>
    <row r="619" spans="1:65" ht="14.25" customHeight="1">
      <c r="A619" s="11"/>
      <c r="B619" s="11"/>
      <c r="C619" s="47"/>
      <c r="D619" s="16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1"/>
      <c r="BB619" s="11"/>
      <c r="BC619" s="11"/>
      <c r="BD619" s="11"/>
      <c r="BE619" s="11"/>
      <c r="BF619" s="11"/>
      <c r="BG619" s="11"/>
      <c r="BH619" s="11"/>
      <c r="BI619" s="11"/>
      <c r="BJ619" s="11"/>
      <c r="BK619" s="11"/>
      <c r="BL619" s="11"/>
      <c r="BM619" s="11"/>
    </row>
    <row r="620" spans="1:65" ht="14.25" customHeight="1">
      <c r="A620" s="11"/>
      <c r="B620" s="11"/>
      <c r="C620" s="47"/>
      <c r="D620" s="16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1"/>
      <c r="AY620" s="11"/>
      <c r="AZ620" s="11"/>
      <c r="BA620" s="11"/>
      <c r="BB620" s="11"/>
      <c r="BC620" s="11"/>
      <c r="BD620" s="11"/>
      <c r="BE620" s="11"/>
      <c r="BF620" s="11"/>
      <c r="BG620" s="11"/>
      <c r="BH620" s="11"/>
      <c r="BI620" s="11"/>
      <c r="BJ620" s="11"/>
      <c r="BK620" s="11"/>
      <c r="BL620" s="11"/>
      <c r="BM620" s="11"/>
    </row>
    <row r="621" spans="1:65" ht="14.25" customHeight="1">
      <c r="A621" s="11"/>
      <c r="B621" s="11"/>
      <c r="C621" s="47"/>
      <c r="D621" s="16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1"/>
      <c r="AY621" s="11"/>
      <c r="AZ621" s="11"/>
      <c r="BA621" s="11"/>
      <c r="BB621" s="11"/>
      <c r="BC621" s="11"/>
      <c r="BD621" s="11"/>
      <c r="BE621" s="11"/>
      <c r="BF621" s="11"/>
      <c r="BG621" s="11"/>
      <c r="BH621" s="11"/>
      <c r="BI621" s="11"/>
      <c r="BJ621" s="11"/>
      <c r="BK621" s="11"/>
      <c r="BL621" s="11"/>
      <c r="BM621" s="11"/>
    </row>
    <row r="622" spans="1:65" ht="14.25" customHeight="1">
      <c r="A622" s="11"/>
      <c r="B622" s="11"/>
      <c r="C622" s="47"/>
      <c r="D622" s="16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1"/>
      <c r="AY622" s="11"/>
      <c r="AZ622" s="11"/>
      <c r="BA622" s="11"/>
      <c r="BB622" s="11"/>
      <c r="BC622" s="11"/>
      <c r="BD622" s="11"/>
      <c r="BE622" s="11"/>
      <c r="BF622" s="11"/>
      <c r="BG622" s="11"/>
      <c r="BH622" s="11"/>
      <c r="BI622" s="11"/>
      <c r="BJ622" s="11"/>
      <c r="BK622" s="11"/>
      <c r="BL622" s="11"/>
      <c r="BM622" s="11"/>
    </row>
    <row r="623" spans="1:65" ht="14.25" customHeight="1">
      <c r="A623" s="11"/>
      <c r="B623" s="11"/>
      <c r="C623" s="47"/>
      <c r="D623" s="16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  <c r="AV623" s="11"/>
      <c r="AW623" s="11"/>
      <c r="AX623" s="11"/>
      <c r="AY623" s="11"/>
      <c r="AZ623" s="11"/>
      <c r="BA623" s="11"/>
      <c r="BB623" s="11"/>
      <c r="BC623" s="11"/>
      <c r="BD623" s="11"/>
      <c r="BE623" s="11"/>
      <c r="BF623" s="11"/>
      <c r="BG623" s="11"/>
      <c r="BH623" s="11"/>
      <c r="BI623" s="11"/>
      <c r="BJ623" s="11"/>
      <c r="BK623" s="11"/>
      <c r="BL623" s="11"/>
      <c r="BM623" s="11"/>
    </row>
    <row r="624" spans="1:65" ht="14.25" customHeight="1">
      <c r="A624" s="11"/>
      <c r="B624" s="11"/>
      <c r="C624" s="47"/>
      <c r="D624" s="16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1"/>
      <c r="AY624" s="11"/>
      <c r="AZ624" s="11"/>
      <c r="BA624" s="11"/>
      <c r="BB624" s="11"/>
      <c r="BC624" s="11"/>
      <c r="BD624" s="11"/>
      <c r="BE624" s="11"/>
      <c r="BF624" s="11"/>
      <c r="BG624" s="11"/>
      <c r="BH624" s="11"/>
      <c r="BI624" s="11"/>
      <c r="BJ624" s="11"/>
      <c r="BK624" s="11"/>
      <c r="BL624" s="11"/>
      <c r="BM624" s="11"/>
    </row>
    <row r="625" spans="1:65" ht="14.25" customHeight="1">
      <c r="A625" s="11"/>
      <c r="B625" s="11"/>
      <c r="C625" s="47"/>
      <c r="D625" s="16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1"/>
      <c r="AY625" s="11"/>
      <c r="AZ625" s="11"/>
      <c r="BA625" s="11"/>
      <c r="BB625" s="11"/>
      <c r="BC625" s="11"/>
      <c r="BD625" s="11"/>
      <c r="BE625" s="11"/>
      <c r="BF625" s="11"/>
      <c r="BG625" s="11"/>
      <c r="BH625" s="11"/>
      <c r="BI625" s="11"/>
      <c r="BJ625" s="11"/>
      <c r="BK625" s="11"/>
      <c r="BL625" s="11"/>
      <c r="BM625" s="11"/>
    </row>
    <row r="626" spans="1:65" ht="14.25" customHeight="1">
      <c r="A626" s="11"/>
      <c r="B626" s="11"/>
      <c r="C626" s="47"/>
      <c r="D626" s="16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1"/>
      <c r="AY626" s="11"/>
      <c r="AZ626" s="11"/>
      <c r="BA626" s="11"/>
      <c r="BB626" s="11"/>
      <c r="BC626" s="11"/>
      <c r="BD626" s="11"/>
      <c r="BE626" s="11"/>
      <c r="BF626" s="11"/>
      <c r="BG626" s="11"/>
      <c r="BH626" s="11"/>
      <c r="BI626" s="11"/>
      <c r="BJ626" s="11"/>
      <c r="BK626" s="11"/>
      <c r="BL626" s="11"/>
      <c r="BM626" s="11"/>
    </row>
    <row r="627" spans="1:65" ht="14.25" customHeight="1">
      <c r="A627" s="11"/>
      <c r="B627" s="11"/>
      <c r="C627" s="47"/>
      <c r="D627" s="16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1"/>
      <c r="AZ627" s="11"/>
      <c r="BA627" s="11"/>
      <c r="BB627" s="11"/>
      <c r="BC627" s="11"/>
      <c r="BD627" s="11"/>
      <c r="BE627" s="11"/>
      <c r="BF627" s="11"/>
      <c r="BG627" s="11"/>
      <c r="BH627" s="11"/>
      <c r="BI627" s="11"/>
      <c r="BJ627" s="11"/>
      <c r="BK627" s="11"/>
      <c r="BL627" s="11"/>
      <c r="BM627" s="11"/>
    </row>
    <row r="628" spans="1:65" ht="14.25" customHeight="1">
      <c r="A628" s="11"/>
      <c r="B628" s="11"/>
      <c r="C628" s="47"/>
      <c r="D628" s="16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1"/>
      <c r="AY628" s="11"/>
      <c r="AZ628" s="11"/>
      <c r="BA628" s="11"/>
      <c r="BB628" s="11"/>
      <c r="BC628" s="11"/>
      <c r="BD628" s="11"/>
      <c r="BE628" s="11"/>
      <c r="BF628" s="11"/>
      <c r="BG628" s="11"/>
      <c r="BH628" s="11"/>
      <c r="BI628" s="11"/>
      <c r="BJ628" s="11"/>
      <c r="BK628" s="11"/>
      <c r="BL628" s="11"/>
      <c r="BM628" s="11"/>
    </row>
    <row r="629" spans="1:65" ht="14.25" customHeight="1">
      <c r="A629" s="11"/>
      <c r="B629" s="11"/>
      <c r="C629" s="47"/>
      <c r="D629" s="16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11"/>
      <c r="AW629" s="11"/>
      <c r="AX629" s="11"/>
      <c r="AY629" s="11"/>
      <c r="AZ629" s="11"/>
      <c r="BA629" s="11"/>
      <c r="BB629" s="11"/>
      <c r="BC629" s="11"/>
      <c r="BD629" s="11"/>
      <c r="BE629" s="11"/>
      <c r="BF629" s="11"/>
      <c r="BG629" s="11"/>
      <c r="BH629" s="11"/>
      <c r="BI629" s="11"/>
      <c r="BJ629" s="11"/>
      <c r="BK629" s="11"/>
      <c r="BL629" s="11"/>
      <c r="BM629" s="11"/>
    </row>
    <row r="630" spans="1:65" ht="14.25" customHeight="1">
      <c r="A630" s="11"/>
      <c r="B630" s="11"/>
      <c r="C630" s="47"/>
      <c r="D630" s="16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1"/>
      <c r="AY630" s="11"/>
      <c r="AZ630" s="11"/>
      <c r="BA630" s="11"/>
      <c r="BB630" s="11"/>
      <c r="BC630" s="11"/>
      <c r="BD630" s="11"/>
      <c r="BE630" s="11"/>
      <c r="BF630" s="11"/>
      <c r="BG630" s="11"/>
      <c r="BH630" s="11"/>
      <c r="BI630" s="11"/>
      <c r="BJ630" s="11"/>
      <c r="BK630" s="11"/>
      <c r="BL630" s="11"/>
      <c r="BM630" s="11"/>
    </row>
    <row r="631" spans="1:65" ht="14.25" customHeight="1">
      <c r="A631" s="11"/>
      <c r="B631" s="11"/>
      <c r="C631" s="47"/>
      <c r="D631" s="16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1"/>
      <c r="AY631" s="11"/>
      <c r="AZ631" s="11"/>
      <c r="BA631" s="11"/>
      <c r="BB631" s="11"/>
      <c r="BC631" s="11"/>
      <c r="BD631" s="11"/>
      <c r="BE631" s="11"/>
      <c r="BF631" s="11"/>
      <c r="BG631" s="11"/>
      <c r="BH631" s="11"/>
      <c r="BI631" s="11"/>
      <c r="BJ631" s="11"/>
      <c r="BK631" s="11"/>
      <c r="BL631" s="11"/>
      <c r="BM631" s="11"/>
    </row>
    <row r="632" spans="1:65" ht="14.25" customHeight="1">
      <c r="A632" s="11"/>
      <c r="B632" s="11"/>
      <c r="C632" s="47"/>
      <c r="D632" s="16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1"/>
      <c r="AY632" s="11"/>
      <c r="AZ632" s="11"/>
      <c r="BA632" s="11"/>
      <c r="BB632" s="11"/>
      <c r="BC632" s="11"/>
      <c r="BD632" s="11"/>
      <c r="BE632" s="11"/>
      <c r="BF632" s="11"/>
      <c r="BG632" s="11"/>
      <c r="BH632" s="11"/>
      <c r="BI632" s="11"/>
      <c r="BJ632" s="11"/>
      <c r="BK632" s="11"/>
      <c r="BL632" s="11"/>
      <c r="BM632" s="11"/>
    </row>
    <row r="633" spans="1:65" ht="14.25" customHeight="1">
      <c r="A633" s="11"/>
      <c r="B633" s="11"/>
      <c r="C633" s="47"/>
      <c r="D633" s="16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1"/>
      <c r="AY633" s="11"/>
      <c r="AZ633" s="11"/>
      <c r="BA633" s="11"/>
      <c r="BB633" s="11"/>
      <c r="BC633" s="11"/>
      <c r="BD633" s="11"/>
      <c r="BE633" s="11"/>
      <c r="BF633" s="11"/>
      <c r="BG633" s="11"/>
      <c r="BH633" s="11"/>
      <c r="BI633" s="11"/>
      <c r="BJ633" s="11"/>
      <c r="BK633" s="11"/>
      <c r="BL633" s="11"/>
      <c r="BM633" s="11"/>
    </row>
    <row r="634" spans="1:65" ht="14.25" customHeight="1">
      <c r="A634" s="11"/>
      <c r="B634" s="11"/>
      <c r="C634" s="47"/>
      <c r="D634" s="16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11"/>
      <c r="AV634" s="11"/>
      <c r="AW634" s="11"/>
      <c r="AX634" s="11"/>
      <c r="AY634" s="11"/>
      <c r="AZ634" s="11"/>
      <c r="BA634" s="11"/>
      <c r="BB634" s="11"/>
      <c r="BC634" s="11"/>
      <c r="BD634" s="11"/>
      <c r="BE634" s="11"/>
      <c r="BF634" s="11"/>
      <c r="BG634" s="11"/>
      <c r="BH634" s="11"/>
      <c r="BI634" s="11"/>
      <c r="BJ634" s="11"/>
      <c r="BK634" s="11"/>
      <c r="BL634" s="11"/>
      <c r="BM634" s="11"/>
    </row>
    <row r="635" spans="1:65" ht="14.25" customHeight="1">
      <c r="A635" s="11"/>
      <c r="B635" s="11"/>
      <c r="C635" s="47"/>
      <c r="D635" s="16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  <c r="AP635" s="11"/>
      <c r="AQ635" s="11"/>
      <c r="AR635" s="11"/>
      <c r="AS635" s="11"/>
      <c r="AT635" s="11"/>
      <c r="AU635" s="11"/>
      <c r="AV635" s="11"/>
      <c r="AW635" s="11"/>
      <c r="AX635" s="11"/>
      <c r="AY635" s="11"/>
      <c r="AZ635" s="11"/>
      <c r="BA635" s="11"/>
      <c r="BB635" s="11"/>
      <c r="BC635" s="11"/>
      <c r="BD635" s="11"/>
      <c r="BE635" s="11"/>
      <c r="BF635" s="11"/>
      <c r="BG635" s="11"/>
      <c r="BH635" s="11"/>
      <c r="BI635" s="11"/>
      <c r="BJ635" s="11"/>
      <c r="BK635" s="11"/>
      <c r="BL635" s="11"/>
      <c r="BM635" s="11"/>
    </row>
    <row r="636" spans="1:65" ht="14.25" customHeight="1">
      <c r="A636" s="11"/>
      <c r="B636" s="11"/>
      <c r="C636" s="47"/>
      <c r="D636" s="16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11"/>
      <c r="AW636" s="11"/>
      <c r="AX636" s="11"/>
      <c r="AY636" s="11"/>
      <c r="AZ636" s="11"/>
      <c r="BA636" s="11"/>
      <c r="BB636" s="11"/>
      <c r="BC636" s="11"/>
      <c r="BD636" s="11"/>
      <c r="BE636" s="11"/>
      <c r="BF636" s="11"/>
      <c r="BG636" s="11"/>
      <c r="BH636" s="11"/>
      <c r="BI636" s="11"/>
      <c r="BJ636" s="11"/>
      <c r="BK636" s="11"/>
      <c r="BL636" s="11"/>
      <c r="BM636" s="11"/>
    </row>
    <row r="637" spans="1:65" ht="14.25" customHeight="1">
      <c r="A637" s="11"/>
      <c r="B637" s="11"/>
      <c r="C637" s="47"/>
      <c r="D637" s="16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11"/>
      <c r="AW637" s="11"/>
      <c r="AX637" s="11"/>
      <c r="AY637" s="11"/>
      <c r="AZ637" s="11"/>
      <c r="BA637" s="11"/>
      <c r="BB637" s="11"/>
      <c r="BC637" s="11"/>
      <c r="BD637" s="11"/>
      <c r="BE637" s="11"/>
      <c r="BF637" s="11"/>
      <c r="BG637" s="11"/>
      <c r="BH637" s="11"/>
      <c r="BI637" s="11"/>
      <c r="BJ637" s="11"/>
      <c r="BK637" s="11"/>
      <c r="BL637" s="11"/>
      <c r="BM637" s="11"/>
    </row>
    <row r="638" spans="1:65" ht="14.25" customHeight="1">
      <c r="A638" s="11"/>
      <c r="B638" s="11"/>
      <c r="C638" s="47"/>
      <c r="D638" s="16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  <c r="AP638" s="11"/>
      <c r="AQ638" s="11"/>
      <c r="AR638" s="11"/>
      <c r="AS638" s="11"/>
      <c r="AT638" s="11"/>
      <c r="AU638" s="11"/>
      <c r="AV638" s="11"/>
      <c r="AW638" s="11"/>
      <c r="AX638" s="11"/>
      <c r="AY638" s="11"/>
      <c r="AZ638" s="11"/>
      <c r="BA638" s="11"/>
      <c r="BB638" s="11"/>
      <c r="BC638" s="11"/>
      <c r="BD638" s="11"/>
      <c r="BE638" s="11"/>
      <c r="BF638" s="11"/>
      <c r="BG638" s="11"/>
      <c r="BH638" s="11"/>
      <c r="BI638" s="11"/>
      <c r="BJ638" s="11"/>
      <c r="BK638" s="11"/>
      <c r="BL638" s="11"/>
      <c r="BM638" s="11"/>
    </row>
    <row r="639" spans="1:65" ht="14.25" customHeight="1">
      <c r="A639" s="11"/>
      <c r="B639" s="11"/>
      <c r="C639" s="47"/>
      <c r="D639" s="16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11"/>
      <c r="AW639" s="11"/>
      <c r="AX639" s="11"/>
      <c r="AY639" s="11"/>
      <c r="AZ639" s="11"/>
      <c r="BA639" s="11"/>
      <c r="BB639" s="11"/>
      <c r="BC639" s="11"/>
      <c r="BD639" s="11"/>
      <c r="BE639" s="11"/>
      <c r="BF639" s="11"/>
      <c r="BG639" s="11"/>
      <c r="BH639" s="11"/>
      <c r="BI639" s="11"/>
      <c r="BJ639" s="11"/>
      <c r="BK639" s="11"/>
      <c r="BL639" s="11"/>
      <c r="BM639" s="11"/>
    </row>
    <row r="640" spans="1:65" ht="14.25" customHeight="1">
      <c r="A640" s="11"/>
      <c r="B640" s="11"/>
      <c r="C640" s="47"/>
      <c r="D640" s="16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11"/>
      <c r="AW640" s="11"/>
      <c r="AX640" s="11"/>
      <c r="AY640" s="11"/>
      <c r="AZ640" s="11"/>
      <c r="BA640" s="11"/>
      <c r="BB640" s="11"/>
      <c r="BC640" s="11"/>
      <c r="BD640" s="11"/>
      <c r="BE640" s="11"/>
      <c r="BF640" s="11"/>
      <c r="BG640" s="11"/>
      <c r="BH640" s="11"/>
      <c r="BI640" s="11"/>
      <c r="BJ640" s="11"/>
      <c r="BK640" s="11"/>
      <c r="BL640" s="11"/>
      <c r="BM640" s="11"/>
    </row>
    <row r="641" spans="1:65" ht="14.25" customHeight="1">
      <c r="A641" s="11"/>
      <c r="B641" s="11"/>
      <c r="C641" s="47"/>
      <c r="D641" s="16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11"/>
      <c r="AW641" s="11"/>
      <c r="AX641" s="11"/>
      <c r="AY641" s="11"/>
      <c r="AZ641" s="11"/>
      <c r="BA641" s="11"/>
      <c r="BB641" s="11"/>
      <c r="BC641" s="11"/>
      <c r="BD641" s="11"/>
      <c r="BE641" s="11"/>
      <c r="BF641" s="11"/>
      <c r="BG641" s="11"/>
      <c r="BH641" s="11"/>
      <c r="BI641" s="11"/>
      <c r="BJ641" s="11"/>
      <c r="BK641" s="11"/>
      <c r="BL641" s="11"/>
      <c r="BM641" s="11"/>
    </row>
    <row r="642" spans="1:65" ht="14.25" customHeight="1">
      <c r="A642" s="11"/>
      <c r="B642" s="11"/>
      <c r="C642" s="47"/>
      <c r="D642" s="16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1"/>
      <c r="AY642" s="11"/>
      <c r="AZ642" s="11"/>
      <c r="BA642" s="11"/>
      <c r="BB642" s="11"/>
      <c r="BC642" s="11"/>
      <c r="BD642" s="11"/>
      <c r="BE642" s="11"/>
      <c r="BF642" s="11"/>
      <c r="BG642" s="11"/>
      <c r="BH642" s="11"/>
      <c r="BI642" s="11"/>
      <c r="BJ642" s="11"/>
      <c r="BK642" s="11"/>
      <c r="BL642" s="11"/>
      <c r="BM642" s="11"/>
    </row>
    <row r="643" spans="1:65" ht="14.25" customHeight="1">
      <c r="A643" s="11"/>
      <c r="B643" s="11"/>
      <c r="C643" s="47"/>
      <c r="D643" s="16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1"/>
      <c r="AY643" s="11"/>
      <c r="AZ643" s="11"/>
      <c r="BA643" s="11"/>
      <c r="BB643" s="11"/>
      <c r="BC643" s="11"/>
      <c r="BD643" s="11"/>
      <c r="BE643" s="11"/>
      <c r="BF643" s="11"/>
      <c r="BG643" s="11"/>
      <c r="BH643" s="11"/>
      <c r="BI643" s="11"/>
      <c r="BJ643" s="11"/>
      <c r="BK643" s="11"/>
      <c r="BL643" s="11"/>
      <c r="BM643" s="11"/>
    </row>
    <row r="644" spans="1:65" ht="14.25" customHeight="1">
      <c r="A644" s="11"/>
      <c r="B644" s="11"/>
      <c r="C644" s="47"/>
      <c r="D644" s="16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1"/>
      <c r="AZ644" s="11"/>
      <c r="BA644" s="11"/>
      <c r="BB644" s="11"/>
      <c r="BC644" s="11"/>
      <c r="BD644" s="11"/>
      <c r="BE644" s="11"/>
      <c r="BF644" s="11"/>
      <c r="BG644" s="11"/>
      <c r="BH644" s="11"/>
      <c r="BI644" s="11"/>
      <c r="BJ644" s="11"/>
      <c r="BK644" s="11"/>
      <c r="BL644" s="11"/>
      <c r="BM644" s="11"/>
    </row>
    <row r="645" spans="1:65" ht="14.25" customHeight="1">
      <c r="A645" s="11"/>
      <c r="B645" s="11"/>
      <c r="C645" s="47"/>
      <c r="D645" s="16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1"/>
      <c r="AY645" s="11"/>
      <c r="AZ645" s="11"/>
      <c r="BA645" s="11"/>
      <c r="BB645" s="11"/>
      <c r="BC645" s="11"/>
      <c r="BD645" s="11"/>
      <c r="BE645" s="11"/>
      <c r="BF645" s="11"/>
      <c r="BG645" s="11"/>
      <c r="BH645" s="11"/>
      <c r="BI645" s="11"/>
      <c r="BJ645" s="11"/>
      <c r="BK645" s="11"/>
      <c r="BL645" s="11"/>
      <c r="BM645" s="11"/>
    </row>
    <row r="646" spans="1:65" ht="14.25" customHeight="1">
      <c r="A646" s="11"/>
      <c r="B646" s="11"/>
      <c r="C646" s="47"/>
      <c r="D646" s="16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  <c r="AT646" s="11"/>
      <c r="AU646" s="11"/>
      <c r="AV646" s="11"/>
      <c r="AW646" s="11"/>
      <c r="AX646" s="11"/>
      <c r="AY646" s="11"/>
      <c r="AZ646" s="11"/>
      <c r="BA646" s="11"/>
      <c r="BB646" s="11"/>
      <c r="BC646" s="11"/>
      <c r="BD646" s="11"/>
      <c r="BE646" s="11"/>
      <c r="BF646" s="11"/>
      <c r="BG646" s="11"/>
      <c r="BH646" s="11"/>
      <c r="BI646" s="11"/>
      <c r="BJ646" s="11"/>
      <c r="BK646" s="11"/>
      <c r="BL646" s="11"/>
      <c r="BM646" s="11"/>
    </row>
    <row r="647" spans="1:65" ht="14.25" customHeight="1">
      <c r="A647" s="11"/>
      <c r="B647" s="11"/>
      <c r="C647" s="47"/>
      <c r="D647" s="16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1"/>
      <c r="AY647" s="11"/>
      <c r="AZ647" s="11"/>
      <c r="BA647" s="11"/>
      <c r="BB647" s="11"/>
      <c r="BC647" s="11"/>
      <c r="BD647" s="11"/>
      <c r="BE647" s="11"/>
      <c r="BF647" s="11"/>
      <c r="BG647" s="11"/>
      <c r="BH647" s="11"/>
      <c r="BI647" s="11"/>
      <c r="BJ647" s="11"/>
      <c r="BK647" s="11"/>
      <c r="BL647" s="11"/>
      <c r="BM647" s="11"/>
    </row>
    <row r="648" spans="1:65" ht="14.25" customHeight="1">
      <c r="A648" s="11"/>
      <c r="B648" s="11"/>
      <c r="C648" s="47"/>
      <c r="D648" s="16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  <c r="BA648" s="11"/>
      <c r="BB648" s="11"/>
      <c r="BC648" s="11"/>
      <c r="BD648" s="11"/>
      <c r="BE648" s="11"/>
      <c r="BF648" s="11"/>
      <c r="BG648" s="11"/>
      <c r="BH648" s="11"/>
      <c r="BI648" s="11"/>
      <c r="BJ648" s="11"/>
      <c r="BK648" s="11"/>
      <c r="BL648" s="11"/>
      <c r="BM648" s="11"/>
    </row>
    <row r="649" spans="1:65" ht="14.25" customHeight="1">
      <c r="A649" s="11"/>
      <c r="B649" s="11"/>
      <c r="C649" s="47"/>
      <c r="D649" s="16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1"/>
      <c r="AY649" s="11"/>
      <c r="AZ649" s="11"/>
      <c r="BA649" s="11"/>
      <c r="BB649" s="11"/>
      <c r="BC649" s="11"/>
      <c r="BD649" s="11"/>
      <c r="BE649" s="11"/>
      <c r="BF649" s="11"/>
      <c r="BG649" s="11"/>
      <c r="BH649" s="11"/>
      <c r="BI649" s="11"/>
      <c r="BJ649" s="11"/>
      <c r="BK649" s="11"/>
      <c r="BL649" s="11"/>
      <c r="BM649" s="11"/>
    </row>
    <row r="650" spans="1:65" ht="14.25" customHeight="1">
      <c r="A650" s="11"/>
      <c r="B650" s="11"/>
      <c r="C650" s="47"/>
      <c r="D650" s="16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1"/>
      <c r="AY650" s="11"/>
      <c r="AZ650" s="11"/>
      <c r="BA650" s="11"/>
      <c r="BB650" s="11"/>
      <c r="BC650" s="11"/>
      <c r="BD650" s="11"/>
      <c r="BE650" s="11"/>
      <c r="BF650" s="11"/>
      <c r="BG650" s="11"/>
      <c r="BH650" s="11"/>
      <c r="BI650" s="11"/>
      <c r="BJ650" s="11"/>
      <c r="BK650" s="11"/>
      <c r="BL650" s="11"/>
      <c r="BM650" s="11"/>
    </row>
    <row r="651" spans="1:65" ht="14.25" customHeight="1">
      <c r="A651" s="11"/>
      <c r="B651" s="11"/>
      <c r="C651" s="47"/>
      <c r="D651" s="16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  <c r="AY651" s="11"/>
      <c r="AZ651" s="11"/>
      <c r="BA651" s="11"/>
      <c r="BB651" s="11"/>
      <c r="BC651" s="11"/>
      <c r="BD651" s="11"/>
      <c r="BE651" s="11"/>
      <c r="BF651" s="11"/>
      <c r="BG651" s="11"/>
      <c r="BH651" s="11"/>
      <c r="BI651" s="11"/>
      <c r="BJ651" s="11"/>
      <c r="BK651" s="11"/>
      <c r="BL651" s="11"/>
      <c r="BM651" s="11"/>
    </row>
    <row r="652" spans="1:65" ht="14.25" customHeight="1">
      <c r="A652" s="11"/>
      <c r="B652" s="11"/>
      <c r="C652" s="47"/>
      <c r="D652" s="16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  <c r="AP652" s="11"/>
      <c r="AQ652" s="11"/>
      <c r="AR652" s="11"/>
      <c r="AS652" s="11"/>
      <c r="AT652" s="11"/>
      <c r="AU652" s="11"/>
      <c r="AV652" s="11"/>
      <c r="AW652" s="11"/>
      <c r="AX652" s="11"/>
      <c r="AY652" s="11"/>
      <c r="AZ652" s="11"/>
      <c r="BA652" s="11"/>
      <c r="BB652" s="11"/>
      <c r="BC652" s="11"/>
      <c r="BD652" s="11"/>
      <c r="BE652" s="11"/>
      <c r="BF652" s="11"/>
      <c r="BG652" s="11"/>
      <c r="BH652" s="11"/>
      <c r="BI652" s="11"/>
      <c r="BJ652" s="11"/>
      <c r="BK652" s="11"/>
      <c r="BL652" s="11"/>
      <c r="BM652" s="11"/>
    </row>
    <row r="653" spans="1:65" ht="14.25" customHeight="1">
      <c r="A653" s="11"/>
      <c r="B653" s="11"/>
      <c r="C653" s="47"/>
      <c r="D653" s="16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1"/>
      <c r="AY653" s="11"/>
      <c r="AZ653" s="11"/>
      <c r="BA653" s="11"/>
      <c r="BB653" s="11"/>
      <c r="BC653" s="11"/>
      <c r="BD653" s="11"/>
      <c r="BE653" s="11"/>
      <c r="BF653" s="11"/>
      <c r="BG653" s="11"/>
      <c r="BH653" s="11"/>
      <c r="BI653" s="11"/>
      <c r="BJ653" s="11"/>
      <c r="BK653" s="11"/>
      <c r="BL653" s="11"/>
      <c r="BM653" s="11"/>
    </row>
    <row r="654" spans="1:65" ht="14.25" customHeight="1">
      <c r="A654" s="11"/>
      <c r="B654" s="11"/>
      <c r="C654" s="47"/>
      <c r="D654" s="16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  <c r="AP654" s="11"/>
      <c r="AQ654" s="11"/>
      <c r="AR654" s="11"/>
      <c r="AS654" s="11"/>
      <c r="AT654" s="11"/>
      <c r="AU654" s="11"/>
      <c r="AV654" s="11"/>
      <c r="AW654" s="11"/>
      <c r="AX654" s="11"/>
      <c r="AY654" s="11"/>
      <c r="AZ654" s="11"/>
      <c r="BA654" s="11"/>
      <c r="BB654" s="11"/>
      <c r="BC654" s="11"/>
      <c r="BD654" s="11"/>
      <c r="BE654" s="11"/>
      <c r="BF654" s="11"/>
      <c r="BG654" s="11"/>
      <c r="BH654" s="11"/>
      <c r="BI654" s="11"/>
      <c r="BJ654" s="11"/>
      <c r="BK654" s="11"/>
      <c r="BL654" s="11"/>
      <c r="BM654" s="11"/>
    </row>
    <row r="655" spans="1:65" ht="14.25" customHeight="1">
      <c r="A655" s="11"/>
      <c r="B655" s="11"/>
      <c r="C655" s="47"/>
      <c r="D655" s="16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  <c r="AV655" s="11"/>
      <c r="AW655" s="11"/>
      <c r="AX655" s="11"/>
      <c r="AY655" s="11"/>
      <c r="AZ655" s="11"/>
      <c r="BA655" s="11"/>
      <c r="BB655" s="11"/>
      <c r="BC655" s="11"/>
      <c r="BD655" s="11"/>
      <c r="BE655" s="11"/>
      <c r="BF655" s="11"/>
      <c r="BG655" s="11"/>
      <c r="BH655" s="11"/>
      <c r="BI655" s="11"/>
      <c r="BJ655" s="11"/>
      <c r="BK655" s="11"/>
      <c r="BL655" s="11"/>
      <c r="BM655" s="11"/>
    </row>
    <row r="656" spans="1:65" ht="14.25" customHeight="1">
      <c r="A656" s="11"/>
      <c r="B656" s="11"/>
      <c r="C656" s="47"/>
      <c r="D656" s="16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  <c r="AV656" s="11"/>
      <c r="AW656" s="11"/>
      <c r="AX656" s="11"/>
      <c r="AY656" s="11"/>
      <c r="AZ656" s="11"/>
      <c r="BA656" s="11"/>
      <c r="BB656" s="11"/>
      <c r="BC656" s="11"/>
      <c r="BD656" s="11"/>
      <c r="BE656" s="11"/>
      <c r="BF656" s="11"/>
      <c r="BG656" s="11"/>
      <c r="BH656" s="11"/>
      <c r="BI656" s="11"/>
      <c r="BJ656" s="11"/>
      <c r="BK656" s="11"/>
      <c r="BL656" s="11"/>
      <c r="BM656" s="11"/>
    </row>
    <row r="657" spans="1:65" ht="14.25" customHeight="1">
      <c r="A657" s="11"/>
      <c r="B657" s="11"/>
      <c r="C657" s="47"/>
      <c r="D657" s="16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  <c r="AV657" s="11"/>
      <c r="AW657" s="11"/>
      <c r="AX657" s="11"/>
      <c r="AY657" s="11"/>
      <c r="AZ657" s="11"/>
      <c r="BA657" s="11"/>
      <c r="BB657" s="11"/>
      <c r="BC657" s="11"/>
      <c r="BD657" s="11"/>
      <c r="BE657" s="11"/>
      <c r="BF657" s="11"/>
      <c r="BG657" s="11"/>
      <c r="BH657" s="11"/>
      <c r="BI657" s="11"/>
      <c r="BJ657" s="11"/>
      <c r="BK657" s="11"/>
      <c r="BL657" s="11"/>
      <c r="BM657" s="11"/>
    </row>
    <row r="658" spans="1:65" ht="14.25" customHeight="1">
      <c r="A658" s="11"/>
      <c r="B658" s="11"/>
      <c r="C658" s="47"/>
      <c r="D658" s="16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  <c r="AP658" s="11"/>
      <c r="AQ658" s="11"/>
      <c r="AR658" s="11"/>
      <c r="AS658" s="11"/>
      <c r="AT658" s="11"/>
      <c r="AU658" s="11"/>
      <c r="AV658" s="11"/>
      <c r="AW658" s="11"/>
      <c r="AX658" s="11"/>
      <c r="AY658" s="11"/>
      <c r="AZ658" s="11"/>
      <c r="BA658" s="11"/>
      <c r="BB658" s="11"/>
      <c r="BC658" s="11"/>
      <c r="BD658" s="11"/>
      <c r="BE658" s="11"/>
      <c r="BF658" s="11"/>
      <c r="BG658" s="11"/>
      <c r="BH658" s="11"/>
      <c r="BI658" s="11"/>
      <c r="BJ658" s="11"/>
      <c r="BK658" s="11"/>
      <c r="BL658" s="11"/>
      <c r="BM658" s="11"/>
    </row>
    <row r="659" spans="1:65" ht="14.25" customHeight="1">
      <c r="A659" s="11"/>
      <c r="B659" s="11"/>
      <c r="C659" s="47"/>
      <c r="D659" s="16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  <c r="AP659" s="11"/>
      <c r="AQ659" s="11"/>
      <c r="AR659" s="11"/>
      <c r="AS659" s="11"/>
      <c r="AT659" s="11"/>
      <c r="AU659" s="11"/>
      <c r="AV659" s="11"/>
      <c r="AW659" s="11"/>
      <c r="AX659" s="11"/>
      <c r="AY659" s="11"/>
      <c r="AZ659" s="11"/>
      <c r="BA659" s="11"/>
      <c r="BB659" s="11"/>
      <c r="BC659" s="11"/>
      <c r="BD659" s="11"/>
      <c r="BE659" s="11"/>
      <c r="BF659" s="11"/>
      <c r="BG659" s="11"/>
      <c r="BH659" s="11"/>
      <c r="BI659" s="11"/>
      <c r="BJ659" s="11"/>
      <c r="BK659" s="11"/>
      <c r="BL659" s="11"/>
      <c r="BM659" s="11"/>
    </row>
    <row r="660" spans="1:65" ht="14.25" customHeight="1">
      <c r="A660" s="11"/>
      <c r="B660" s="11"/>
      <c r="C660" s="47"/>
      <c r="D660" s="16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1"/>
      <c r="AY660" s="11"/>
      <c r="AZ660" s="11"/>
      <c r="BA660" s="11"/>
      <c r="BB660" s="11"/>
      <c r="BC660" s="11"/>
      <c r="BD660" s="11"/>
      <c r="BE660" s="11"/>
      <c r="BF660" s="11"/>
      <c r="BG660" s="11"/>
      <c r="BH660" s="11"/>
      <c r="BI660" s="11"/>
      <c r="BJ660" s="11"/>
      <c r="BK660" s="11"/>
      <c r="BL660" s="11"/>
      <c r="BM660" s="11"/>
    </row>
    <row r="661" spans="1:65" ht="14.25" customHeight="1">
      <c r="A661" s="11"/>
      <c r="B661" s="11"/>
      <c r="C661" s="47"/>
      <c r="D661" s="16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1"/>
      <c r="AY661" s="11"/>
      <c r="AZ661" s="11"/>
      <c r="BA661" s="11"/>
      <c r="BB661" s="11"/>
      <c r="BC661" s="11"/>
      <c r="BD661" s="11"/>
      <c r="BE661" s="11"/>
      <c r="BF661" s="11"/>
      <c r="BG661" s="11"/>
      <c r="BH661" s="11"/>
      <c r="BI661" s="11"/>
      <c r="BJ661" s="11"/>
      <c r="BK661" s="11"/>
      <c r="BL661" s="11"/>
      <c r="BM661" s="11"/>
    </row>
    <row r="662" spans="1:65" ht="14.25" customHeight="1">
      <c r="A662" s="11"/>
      <c r="B662" s="11"/>
      <c r="C662" s="47"/>
      <c r="D662" s="16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1"/>
      <c r="AY662" s="11"/>
      <c r="AZ662" s="11"/>
      <c r="BA662" s="11"/>
      <c r="BB662" s="11"/>
      <c r="BC662" s="11"/>
      <c r="BD662" s="11"/>
      <c r="BE662" s="11"/>
      <c r="BF662" s="11"/>
      <c r="BG662" s="11"/>
      <c r="BH662" s="11"/>
      <c r="BI662" s="11"/>
      <c r="BJ662" s="11"/>
      <c r="BK662" s="11"/>
      <c r="BL662" s="11"/>
      <c r="BM662" s="11"/>
    </row>
    <row r="663" spans="1:65" ht="14.25" customHeight="1">
      <c r="A663" s="11"/>
      <c r="B663" s="11"/>
      <c r="C663" s="47"/>
      <c r="D663" s="16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1"/>
      <c r="AY663" s="11"/>
      <c r="AZ663" s="11"/>
      <c r="BA663" s="11"/>
      <c r="BB663" s="11"/>
      <c r="BC663" s="11"/>
      <c r="BD663" s="11"/>
      <c r="BE663" s="11"/>
      <c r="BF663" s="11"/>
      <c r="BG663" s="11"/>
      <c r="BH663" s="11"/>
      <c r="BI663" s="11"/>
      <c r="BJ663" s="11"/>
      <c r="BK663" s="11"/>
      <c r="BL663" s="11"/>
      <c r="BM663" s="11"/>
    </row>
    <row r="664" spans="1:65" ht="14.25" customHeight="1">
      <c r="A664" s="11"/>
      <c r="B664" s="11"/>
      <c r="C664" s="47"/>
      <c r="D664" s="16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  <c r="AP664" s="11"/>
      <c r="AQ664" s="11"/>
      <c r="AR664" s="11"/>
      <c r="AS664" s="11"/>
      <c r="AT664" s="11"/>
      <c r="AU664" s="11"/>
      <c r="AV664" s="11"/>
      <c r="AW664" s="11"/>
      <c r="AX664" s="11"/>
      <c r="AY664" s="11"/>
      <c r="AZ664" s="11"/>
      <c r="BA664" s="11"/>
      <c r="BB664" s="11"/>
      <c r="BC664" s="11"/>
      <c r="BD664" s="11"/>
      <c r="BE664" s="11"/>
      <c r="BF664" s="11"/>
      <c r="BG664" s="11"/>
      <c r="BH664" s="11"/>
      <c r="BI664" s="11"/>
      <c r="BJ664" s="11"/>
      <c r="BK664" s="11"/>
      <c r="BL664" s="11"/>
      <c r="BM664" s="11"/>
    </row>
    <row r="665" spans="1:65" ht="14.25" customHeight="1">
      <c r="A665" s="11"/>
      <c r="B665" s="11"/>
      <c r="C665" s="47"/>
      <c r="D665" s="16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1"/>
      <c r="AY665" s="11"/>
      <c r="AZ665" s="11"/>
      <c r="BA665" s="11"/>
      <c r="BB665" s="11"/>
      <c r="BC665" s="11"/>
      <c r="BD665" s="11"/>
      <c r="BE665" s="11"/>
      <c r="BF665" s="11"/>
      <c r="BG665" s="11"/>
      <c r="BH665" s="11"/>
      <c r="BI665" s="11"/>
      <c r="BJ665" s="11"/>
      <c r="BK665" s="11"/>
      <c r="BL665" s="11"/>
      <c r="BM665" s="11"/>
    </row>
    <row r="666" spans="1:65" ht="14.25" customHeight="1">
      <c r="A666" s="11"/>
      <c r="B666" s="11"/>
      <c r="C666" s="47"/>
      <c r="D666" s="16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1"/>
      <c r="AY666" s="11"/>
      <c r="AZ666" s="11"/>
      <c r="BA666" s="11"/>
      <c r="BB666" s="11"/>
      <c r="BC666" s="11"/>
      <c r="BD666" s="11"/>
      <c r="BE666" s="11"/>
      <c r="BF666" s="11"/>
      <c r="BG666" s="11"/>
      <c r="BH666" s="11"/>
      <c r="BI666" s="11"/>
      <c r="BJ666" s="11"/>
      <c r="BK666" s="11"/>
      <c r="BL666" s="11"/>
      <c r="BM666" s="11"/>
    </row>
    <row r="667" spans="1:65" ht="14.25" customHeight="1">
      <c r="A667" s="11"/>
      <c r="B667" s="11"/>
      <c r="C667" s="47"/>
      <c r="D667" s="16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1"/>
      <c r="AY667" s="11"/>
      <c r="AZ667" s="11"/>
      <c r="BA667" s="11"/>
      <c r="BB667" s="11"/>
      <c r="BC667" s="11"/>
      <c r="BD667" s="11"/>
      <c r="BE667" s="11"/>
      <c r="BF667" s="11"/>
      <c r="BG667" s="11"/>
      <c r="BH667" s="11"/>
      <c r="BI667" s="11"/>
      <c r="BJ667" s="11"/>
      <c r="BK667" s="11"/>
      <c r="BL667" s="11"/>
      <c r="BM667" s="11"/>
    </row>
    <row r="668" spans="1:65" ht="14.25" customHeight="1">
      <c r="A668" s="11"/>
      <c r="B668" s="11"/>
      <c r="C668" s="47"/>
      <c r="D668" s="16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1"/>
      <c r="AY668" s="11"/>
      <c r="AZ668" s="11"/>
      <c r="BA668" s="11"/>
      <c r="BB668" s="11"/>
      <c r="BC668" s="11"/>
      <c r="BD668" s="11"/>
      <c r="BE668" s="11"/>
      <c r="BF668" s="11"/>
      <c r="BG668" s="11"/>
      <c r="BH668" s="11"/>
      <c r="BI668" s="11"/>
      <c r="BJ668" s="11"/>
      <c r="BK668" s="11"/>
      <c r="BL668" s="11"/>
      <c r="BM668" s="11"/>
    </row>
    <row r="669" spans="1:65" ht="14.25" customHeight="1">
      <c r="A669" s="11"/>
      <c r="B669" s="11"/>
      <c r="C669" s="47"/>
      <c r="D669" s="16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1"/>
      <c r="AY669" s="11"/>
      <c r="AZ669" s="11"/>
      <c r="BA669" s="11"/>
      <c r="BB669" s="11"/>
      <c r="BC669" s="11"/>
      <c r="BD669" s="11"/>
      <c r="BE669" s="11"/>
      <c r="BF669" s="11"/>
      <c r="BG669" s="11"/>
      <c r="BH669" s="11"/>
      <c r="BI669" s="11"/>
      <c r="BJ669" s="11"/>
      <c r="BK669" s="11"/>
      <c r="BL669" s="11"/>
      <c r="BM669" s="11"/>
    </row>
    <row r="670" spans="1:65" ht="14.25" customHeight="1">
      <c r="A670" s="11"/>
      <c r="B670" s="11"/>
      <c r="C670" s="47"/>
      <c r="D670" s="16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  <c r="AP670" s="11"/>
      <c r="AQ670" s="11"/>
      <c r="AR670" s="11"/>
      <c r="AS670" s="11"/>
      <c r="AT670" s="11"/>
      <c r="AU670" s="11"/>
      <c r="AV670" s="11"/>
      <c r="AW670" s="11"/>
      <c r="AX670" s="11"/>
      <c r="AY670" s="11"/>
      <c r="AZ670" s="11"/>
      <c r="BA670" s="11"/>
      <c r="BB670" s="11"/>
      <c r="BC670" s="11"/>
      <c r="BD670" s="11"/>
      <c r="BE670" s="11"/>
      <c r="BF670" s="11"/>
      <c r="BG670" s="11"/>
      <c r="BH670" s="11"/>
      <c r="BI670" s="11"/>
      <c r="BJ670" s="11"/>
      <c r="BK670" s="11"/>
      <c r="BL670" s="11"/>
      <c r="BM670" s="11"/>
    </row>
    <row r="671" spans="1:65" ht="14.25" customHeight="1">
      <c r="A671" s="11"/>
      <c r="B671" s="11"/>
      <c r="C671" s="47"/>
      <c r="D671" s="16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  <c r="AV671" s="11"/>
      <c r="AW671" s="11"/>
      <c r="AX671" s="11"/>
      <c r="AY671" s="11"/>
      <c r="AZ671" s="11"/>
      <c r="BA671" s="11"/>
      <c r="BB671" s="11"/>
      <c r="BC671" s="11"/>
      <c r="BD671" s="11"/>
      <c r="BE671" s="11"/>
      <c r="BF671" s="11"/>
      <c r="BG671" s="11"/>
      <c r="BH671" s="11"/>
      <c r="BI671" s="11"/>
      <c r="BJ671" s="11"/>
      <c r="BK671" s="11"/>
      <c r="BL671" s="11"/>
      <c r="BM671" s="11"/>
    </row>
    <row r="672" spans="1:65" ht="14.25" customHeight="1">
      <c r="A672" s="11"/>
      <c r="B672" s="11"/>
      <c r="C672" s="47"/>
      <c r="D672" s="16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  <c r="AP672" s="11"/>
      <c r="AQ672" s="11"/>
      <c r="AR672" s="11"/>
      <c r="AS672" s="11"/>
      <c r="AT672" s="11"/>
      <c r="AU672" s="11"/>
      <c r="AV672" s="11"/>
      <c r="AW672" s="11"/>
      <c r="AX672" s="11"/>
      <c r="AY672" s="11"/>
      <c r="AZ672" s="11"/>
      <c r="BA672" s="11"/>
      <c r="BB672" s="11"/>
      <c r="BC672" s="11"/>
      <c r="BD672" s="11"/>
      <c r="BE672" s="11"/>
      <c r="BF672" s="11"/>
      <c r="BG672" s="11"/>
      <c r="BH672" s="11"/>
      <c r="BI672" s="11"/>
      <c r="BJ672" s="11"/>
      <c r="BK672" s="11"/>
      <c r="BL672" s="11"/>
      <c r="BM672" s="11"/>
    </row>
    <row r="673" spans="1:65" ht="14.25" customHeight="1">
      <c r="A673" s="11"/>
      <c r="B673" s="11"/>
      <c r="C673" s="47"/>
      <c r="D673" s="16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1"/>
      <c r="AY673" s="11"/>
      <c r="AZ673" s="11"/>
      <c r="BA673" s="11"/>
      <c r="BB673" s="11"/>
      <c r="BC673" s="11"/>
      <c r="BD673" s="11"/>
      <c r="BE673" s="11"/>
      <c r="BF673" s="11"/>
      <c r="BG673" s="11"/>
      <c r="BH673" s="11"/>
      <c r="BI673" s="11"/>
      <c r="BJ673" s="11"/>
      <c r="BK673" s="11"/>
      <c r="BL673" s="11"/>
      <c r="BM673" s="11"/>
    </row>
    <row r="674" spans="1:65" ht="14.25" customHeight="1">
      <c r="A674" s="11"/>
      <c r="B674" s="11"/>
      <c r="C674" s="47"/>
      <c r="D674" s="16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1"/>
      <c r="AY674" s="11"/>
      <c r="AZ674" s="11"/>
      <c r="BA674" s="11"/>
      <c r="BB674" s="11"/>
      <c r="BC674" s="11"/>
      <c r="BD674" s="11"/>
      <c r="BE674" s="11"/>
      <c r="BF674" s="11"/>
      <c r="BG674" s="11"/>
      <c r="BH674" s="11"/>
      <c r="BI674" s="11"/>
      <c r="BJ674" s="11"/>
      <c r="BK674" s="11"/>
      <c r="BL674" s="11"/>
      <c r="BM674" s="11"/>
    </row>
    <row r="675" spans="1:65" ht="14.25" customHeight="1">
      <c r="A675" s="11"/>
      <c r="B675" s="11"/>
      <c r="C675" s="47"/>
      <c r="D675" s="16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1"/>
      <c r="AY675" s="11"/>
      <c r="AZ675" s="11"/>
      <c r="BA675" s="11"/>
      <c r="BB675" s="11"/>
      <c r="BC675" s="11"/>
      <c r="BD675" s="11"/>
      <c r="BE675" s="11"/>
      <c r="BF675" s="11"/>
      <c r="BG675" s="11"/>
      <c r="BH675" s="11"/>
      <c r="BI675" s="11"/>
      <c r="BJ675" s="11"/>
      <c r="BK675" s="11"/>
      <c r="BL675" s="11"/>
      <c r="BM675" s="11"/>
    </row>
    <row r="676" spans="1:65" ht="14.25" customHeight="1">
      <c r="A676" s="11"/>
      <c r="B676" s="11"/>
      <c r="C676" s="47"/>
      <c r="D676" s="16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1"/>
      <c r="AY676" s="11"/>
      <c r="AZ676" s="11"/>
      <c r="BA676" s="11"/>
      <c r="BB676" s="11"/>
      <c r="BC676" s="11"/>
      <c r="BD676" s="11"/>
      <c r="BE676" s="11"/>
      <c r="BF676" s="11"/>
      <c r="BG676" s="11"/>
      <c r="BH676" s="11"/>
      <c r="BI676" s="11"/>
      <c r="BJ676" s="11"/>
      <c r="BK676" s="11"/>
      <c r="BL676" s="11"/>
      <c r="BM676" s="11"/>
    </row>
    <row r="677" spans="1:65" ht="14.25" customHeight="1">
      <c r="A677" s="11"/>
      <c r="B677" s="11"/>
      <c r="C677" s="47"/>
      <c r="D677" s="16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11"/>
      <c r="AW677" s="11"/>
      <c r="AX677" s="11"/>
      <c r="AY677" s="11"/>
      <c r="AZ677" s="11"/>
      <c r="BA677" s="11"/>
      <c r="BB677" s="11"/>
      <c r="BC677" s="11"/>
      <c r="BD677" s="11"/>
      <c r="BE677" s="11"/>
      <c r="BF677" s="11"/>
      <c r="BG677" s="11"/>
      <c r="BH677" s="11"/>
      <c r="BI677" s="11"/>
      <c r="BJ677" s="11"/>
      <c r="BK677" s="11"/>
      <c r="BL677" s="11"/>
      <c r="BM677" s="11"/>
    </row>
    <row r="678" spans="1:65" ht="14.25" customHeight="1">
      <c r="A678" s="11"/>
      <c r="B678" s="11"/>
      <c r="C678" s="47"/>
      <c r="D678" s="16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  <c r="AV678" s="11"/>
      <c r="AW678" s="11"/>
      <c r="AX678" s="11"/>
      <c r="AY678" s="11"/>
      <c r="AZ678" s="11"/>
      <c r="BA678" s="11"/>
      <c r="BB678" s="11"/>
      <c r="BC678" s="11"/>
      <c r="BD678" s="11"/>
      <c r="BE678" s="11"/>
      <c r="BF678" s="11"/>
      <c r="BG678" s="11"/>
      <c r="BH678" s="11"/>
      <c r="BI678" s="11"/>
      <c r="BJ678" s="11"/>
      <c r="BK678" s="11"/>
      <c r="BL678" s="11"/>
      <c r="BM678" s="11"/>
    </row>
    <row r="679" spans="1:65" ht="14.25" customHeight="1">
      <c r="A679" s="11"/>
      <c r="B679" s="11"/>
      <c r="C679" s="47"/>
      <c r="D679" s="16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1"/>
      <c r="AY679" s="11"/>
      <c r="AZ679" s="11"/>
      <c r="BA679" s="11"/>
      <c r="BB679" s="11"/>
      <c r="BC679" s="11"/>
      <c r="BD679" s="11"/>
      <c r="BE679" s="11"/>
      <c r="BF679" s="11"/>
      <c r="BG679" s="11"/>
      <c r="BH679" s="11"/>
      <c r="BI679" s="11"/>
      <c r="BJ679" s="11"/>
      <c r="BK679" s="11"/>
      <c r="BL679" s="11"/>
      <c r="BM679" s="11"/>
    </row>
    <row r="680" spans="1:65" ht="14.25" customHeight="1">
      <c r="A680" s="11"/>
      <c r="B680" s="11"/>
      <c r="C680" s="47"/>
      <c r="D680" s="16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1"/>
      <c r="AY680" s="11"/>
      <c r="AZ680" s="11"/>
      <c r="BA680" s="11"/>
      <c r="BB680" s="11"/>
      <c r="BC680" s="11"/>
      <c r="BD680" s="11"/>
      <c r="BE680" s="11"/>
      <c r="BF680" s="11"/>
      <c r="BG680" s="11"/>
      <c r="BH680" s="11"/>
      <c r="BI680" s="11"/>
      <c r="BJ680" s="11"/>
      <c r="BK680" s="11"/>
      <c r="BL680" s="11"/>
      <c r="BM680" s="11"/>
    </row>
    <row r="681" spans="1:65" ht="14.25" customHeight="1">
      <c r="A681" s="11"/>
      <c r="B681" s="11"/>
      <c r="C681" s="47"/>
      <c r="D681" s="16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1"/>
      <c r="AY681" s="11"/>
      <c r="AZ681" s="11"/>
      <c r="BA681" s="11"/>
      <c r="BB681" s="11"/>
      <c r="BC681" s="11"/>
      <c r="BD681" s="11"/>
      <c r="BE681" s="11"/>
      <c r="BF681" s="11"/>
      <c r="BG681" s="11"/>
      <c r="BH681" s="11"/>
      <c r="BI681" s="11"/>
      <c r="BJ681" s="11"/>
      <c r="BK681" s="11"/>
      <c r="BL681" s="11"/>
      <c r="BM681" s="11"/>
    </row>
    <row r="682" spans="1:65" ht="14.25" customHeight="1">
      <c r="A682" s="11"/>
      <c r="B682" s="11"/>
      <c r="C682" s="47"/>
      <c r="D682" s="16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1"/>
      <c r="AY682" s="11"/>
      <c r="AZ682" s="11"/>
      <c r="BA682" s="11"/>
      <c r="BB682" s="11"/>
      <c r="BC682" s="11"/>
      <c r="BD682" s="11"/>
      <c r="BE682" s="11"/>
      <c r="BF682" s="11"/>
      <c r="BG682" s="11"/>
      <c r="BH682" s="11"/>
      <c r="BI682" s="11"/>
      <c r="BJ682" s="11"/>
      <c r="BK682" s="11"/>
      <c r="BL682" s="11"/>
      <c r="BM682" s="11"/>
    </row>
    <row r="683" spans="1:65" ht="14.25" customHeight="1">
      <c r="A683" s="11"/>
      <c r="B683" s="11"/>
      <c r="C683" s="47"/>
      <c r="D683" s="16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  <c r="AV683" s="11"/>
      <c r="AW683" s="11"/>
      <c r="AX683" s="11"/>
      <c r="AY683" s="11"/>
      <c r="AZ683" s="11"/>
      <c r="BA683" s="11"/>
      <c r="BB683" s="11"/>
      <c r="BC683" s="11"/>
      <c r="BD683" s="11"/>
      <c r="BE683" s="11"/>
      <c r="BF683" s="11"/>
      <c r="BG683" s="11"/>
      <c r="BH683" s="11"/>
      <c r="BI683" s="11"/>
      <c r="BJ683" s="11"/>
      <c r="BK683" s="11"/>
      <c r="BL683" s="11"/>
      <c r="BM683" s="11"/>
    </row>
    <row r="684" spans="1:65" ht="14.25" customHeight="1">
      <c r="A684" s="11"/>
      <c r="B684" s="11"/>
      <c r="C684" s="47"/>
      <c r="D684" s="16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  <c r="AP684" s="11"/>
      <c r="AQ684" s="11"/>
      <c r="AR684" s="11"/>
      <c r="AS684" s="11"/>
      <c r="AT684" s="11"/>
      <c r="AU684" s="11"/>
      <c r="AV684" s="11"/>
      <c r="AW684" s="11"/>
      <c r="AX684" s="11"/>
      <c r="AY684" s="11"/>
      <c r="AZ684" s="11"/>
      <c r="BA684" s="11"/>
      <c r="BB684" s="11"/>
      <c r="BC684" s="11"/>
      <c r="BD684" s="11"/>
      <c r="BE684" s="11"/>
      <c r="BF684" s="11"/>
      <c r="BG684" s="11"/>
      <c r="BH684" s="11"/>
      <c r="BI684" s="11"/>
      <c r="BJ684" s="11"/>
      <c r="BK684" s="11"/>
      <c r="BL684" s="11"/>
      <c r="BM684" s="11"/>
    </row>
    <row r="685" spans="1:65" ht="14.25" customHeight="1">
      <c r="A685" s="11"/>
      <c r="B685" s="11"/>
      <c r="C685" s="47"/>
      <c r="D685" s="16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  <c r="AV685" s="11"/>
      <c r="AW685" s="11"/>
      <c r="AX685" s="11"/>
      <c r="AY685" s="11"/>
      <c r="AZ685" s="11"/>
      <c r="BA685" s="11"/>
      <c r="BB685" s="11"/>
      <c r="BC685" s="11"/>
      <c r="BD685" s="11"/>
      <c r="BE685" s="11"/>
      <c r="BF685" s="11"/>
      <c r="BG685" s="11"/>
      <c r="BH685" s="11"/>
      <c r="BI685" s="11"/>
      <c r="BJ685" s="11"/>
      <c r="BK685" s="11"/>
      <c r="BL685" s="11"/>
      <c r="BM685" s="11"/>
    </row>
    <row r="686" spans="1:65" ht="14.25" customHeight="1">
      <c r="A686" s="11"/>
      <c r="B686" s="11"/>
      <c r="C686" s="47"/>
      <c r="D686" s="16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  <c r="AP686" s="11"/>
      <c r="AQ686" s="11"/>
      <c r="AR686" s="11"/>
      <c r="AS686" s="11"/>
      <c r="AT686" s="11"/>
      <c r="AU686" s="11"/>
      <c r="AV686" s="11"/>
      <c r="AW686" s="11"/>
      <c r="AX686" s="11"/>
      <c r="AY686" s="11"/>
      <c r="AZ686" s="11"/>
      <c r="BA686" s="11"/>
      <c r="BB686" s="11"/>
      <c r="BC686" s="11"/>
      <c r="BD686" s="11"/>
      <c r="BE686" s="11"/>
      <c r="BF686" s="11"/>
      <c r="BG686" s="11"/>
      <c r="BH686" s="11"/>
      <c r="BI686" s="11"/>
      <c r="BJ686" s="11"/>
      <c r="BK686" s="11"/>
      <c r="BL686" s="11"/>
      <c r="BM686" s="11"/>
    </row>
    <row r="687" spans="1:65" ht="14.25" customHeight="1">
      <c r="A687" s="11"/>
      <c r="B687" s="11"/>
      <c r="C687" s="47"/>
      <c r="D687" s="16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  <c r="AP687" s="11"/>
      <c r="AQ687" s="11"/>
      <c r="AR687" s="11"/>
      <c r="AS687" s="11"/>
      <c r="AT687" s="11"/>
      <c r="AU687" s="11"/>
      <c r="AV687" s="11"/>
      <c r="AW687" s="11"/>
      <c r="AX687" s="11"/>
      <c r="AY687" s="11"/>
      <c r="AZ687" s="11"/>
      <c r="BA687" s="11"/>
      <c r="BB687" s="11"/>
      <c r="BC687" s="11"/>
      <c r="BD687" s="11"/>
      <c r="BE687" s="11"/>
      <c r="BF687" s="11"/>
      <c r="BG687" s="11"/>
      <c r="BH687" s="11"/>
      <c r="BI687" s="11"/>
      <c r="BJ687" s="11"/>
      <c r="BK687" s="11"/>
      <c r="BL687" s="11"/>
      <c r="BM687" s="11"/>
    </row>
    <row r="688" spans="1:65" ht="14.25" customHeight="1">
      <c r="A688" s="11"/>
      <c r="B688" s="11"/>
      <c r="C688" s="47"/>
      <c r="D688" s="16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  <c r="AP688" s="11"/>
      <c r="AQ688" s="11"/>
      <c r="AR688" s="11"/>
      <c r="AS688" s="11"/>
      <c r="AT688" s="11"/>
      <c r="AU688" s="11"/>
      <c r="AV688" s="11"/>
      <c r="AW688" s="11"/>
      <c r="AX688" s="11"/>
      <c r="AY688" s="11"/>
      <c r="AZ688" s="11"/>
      <c r="BA688" s="11"/>
      <c r="BB688" s="11"/>
      <c r="BC688" s="11"/>
      <c r="BD688" s="11"/>
      <c r="BE688" s="11"/>
      <c r="BF688" s="11"/>
      <c r="BG688" s="11"/>
      <c r="BH688" s="11"/>
      <c r="BI688" s="11"/>
      <c r="BJ688" s="11"/>
      <c r="BK688" s="11"/>
      <c r="BL688" s="11"/>
      <c r="BM688" s="11"/>
    </row>
    <row r="689" spans="1:65" ht="14.25" customHeight="1">
      <c r="A689" s="11"/>
      <c r="B689" s="11"/>
      <c r="C689" s="47"/>
      <c r="D689" s="16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1"/>
      <c r="AY689" s="11"/>
      <c r="AZ689" s="11"/>
      <c r="BA689" s="11"/>
      <c r="BB689" s="11"/>
      <c r="BC689" s="11"/>
      <c r="BD689" s="11"/>
      <c r="BE689" s="11"/>
      <c r="BF689" s="11"/>
      <c r="BG689" s="11"/>
      <c r="BH689" s="11"/>
      <c r="BI689" s="11"/>
      <c r="BJ689" s="11"/>
      <c r="BK689" s="11"/>
      <c r="BL689" s="11"/>
      <c r="BM689" s="11"/>
    </row>
    <row r="690" spans="1:65" ht="14.25" customHeight="1">
      <c r="A690" s="11"/>
      <c r="B690" s="11"/>
      <c r="C690" s="47"/>
      <c r="D690" s="16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  <c r="AP690" s="11"/>
      <c r="AQ690" s="11"/>
      <c r="AR690" s="11"/>
      <c r="AS690" s="11"/>
      <c r="AT690" s="11"/>
      <c r="AU690" s="11"/>
      <c r="AV690" s="11"/>
      <c r="AW690" s="11"/>
      <c r="AX690" s="11"/>
      <c r="AY690" s="11"/>
      <c r="AZ690" s="11"/>
      <c r="BA690" s="11"/>
      <c r="BB690" s="11"/>
      <c r="BC690" s="11"/>
      <c r="BD690" s="11"/>
      <c r="BE690" s="11"/>
      <c r="BF690" s="11"/>
      <c r="BG690" s="11"/>
      <c r="BH690" s="11"/>
      <c r="BI690" s="11"/>
      <c r="BJ690" s="11"/>
      <c r="BK690" s="11"/>
      <c r="BL690" s="11"/>
      <c r="BM690" s="11"/>
    </row>
    <row r="691" spans="1:65" ht="14.25" customHeight="1">
      <c r="A691" s="11"/>
      <c r="B691" s="11"/>
      <c r="C691" s="47"/>
      <c r="D691" s="16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1"/>
      <c r="AY691" s="11"/>
      <c r="AZ691" s="11"/>
      <c r="BA691" s="11"/>
      <c r="BB691" s="11"/>
      <c r="BC691" s="11"/>
      <c r="BD691" s="11"/>
      <c r="BE691" s="11"/>
      <c r="BF691" s="11"/>
      <c r="BG691" s="11"/>
      <c r="BH691" s="11"/>
      <c r="BI691" s="11"/>
      <c r="BJ691" s="11"/>
      <c r="BK691" s="11"/>
      <c r="BL691" s="11"/>
      <c r="BM691" s="11"/>
    </row>
    <row r="692" spans="1:65" ht="14.25" customHeight="1">
      <c r="A692" s="11"/>
      <c r="B692" s="11"/>
      <c r="C692" s="47"/>
      <c r="D692" s="16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1"/>
      <c r="AY692" s="11"/>
      <c r="AZ692" s="11"/>
      <c r="BA692" s="11"/>
      <c r="BB692" s="11"/>
      <c r="BC692" s="11"/>
      <c r="BD692" s="11"/>
      <c r="BE692" s="11"/>
      <c r="BF692" s="11"/>
      <c r="BG692" s="11"/>
      <c r="BH692" s="11"/>
      <c r="BI692" s="11"/>
      <c r="BJ692" s="11"/>
      <c r="BK692" s="11"/>
      <c r="BL692" s="11"/>
      <c r="BM692" s="11"/>
    </row>
    <row r="693" spans="1:65" ht="14.25" customHeight="1">
      <c r="A693" s="11"/>
      <c r="B693" s="11"/>
      <c r="C693" s="47"/>
      <c r="D693" s="16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1"/>
      <c r="AY693" s="11"/>
      <c r="AZ693" s="11"/>
      <c r="BA693" s="11"/>
      <c r="BB693" s="11"/>
      <c r="BC693" s="11"/>
      <c r="BD693" s="11"/>
      <c r="BE693" s="11"/>
      <c r="BF693" s="11"/>
      <c r="BG693" s="11"/>
      <c r="BH693" s="11"/>
      <c r="BI693" s="11"/>
      <c r="BJ693" s="11"/>
      <c r="BK693" s="11"/>
      <c r="BL693" s="11"/>
      <c r="BM693" s="11"/>
    </row>
    <row r="694" spans="1:65" ht="14.25" customHeight="1">
      <c r="A694" s="11"/>
      <c r="B694" s="11"/>
      <c r="C694" s="47"/>
      <c r="D694" s="16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1"/>
      <c r="AY694" s="11"/>
      <c r="AZ694" s="11"/>
      <c r="BA694" s="11"/>
      <c r="BB694" s="11"/>
      <c r="BC694" s="11"/>
      <c r="BD694" s="11"/>
      <c r="BE694" s="11"/>
      <c r="BF694" s="11"/>
      <c r="BG694" s="11"/>
      <c r="BH694" s="11"/>
      <c r="BI694" s="11"/>
      <c r="BJ694" s="11"/>
      <c r="BK694" s="11"/>
      <c r="BL694" s="11"/>
      <c r="BM694" s="11"/>
    </row>
    <row r="695" spans="1:65" ht="14.25" customHeight="1">
      <c r="A695" s="11"/>
      <c r="B695" s="11"/>
      <c r="C695" s="47"/>
      <c r="D695" s="16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  <c r="AP695" s="11"/>
      <c r="AQ695" s="11"/>
      <c r="AR695" s="11"/>
      <c r="AS695" s="11"/>
      <c r="AT695" s="11"/>
      <c r="AU695" s="11"/>
      <c r="AV695" s="11"/>
      <c r="AW695" s="11"/>
      <c r="AX695" s="11"/>
      <c r="AY695" s="11"/>
      <c r="AZ695" s="11"/>
      <c r="BA695" s="11"/>
      <c r="BB695" s="11"/>
      <c r="BC695" s="11"/>
      <c r="BD695" s="11"/>
      <c r="BE695" s="11"/>
      <c r="BF695" s="11"/>
      <c r="BG695" s="11"/>
      <c r="BH695" s="11"/>
      <c r="BI695" s="11"/>
      <c r="BJ695" s="11"/>
      <c r="BK695" s="11"/>
      <c r="BL695" s="11"/>
      <c r="BM695" s="11"/>
    </row>
    <row r="696" spans="1:65" ht="14.25" customHeight="1">
      <c r="A696" s="11"/>
      <c r="B696" s="11"/>
      <c r="C696" s="47"/>
      <c r="D696" s="16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1"/>
      <c r="AY696" s="11"/>
      <c r="AZ696" s="11"/>
      <c r="BA696" s="11"/>
      <c r="BB696" s="11"/>
      <c r="BC696" s="11"/>
      <c r="BD696" s="11"/>
      <c r="BE696" s="11"/>
      <c r="BF696" s="11"/>
      <c r="BG696" s="11"/>
      <c r="BH696" s="11"/>
      <c r="BI696" s="11"/>
      <c r="BJ696" s="11"/>
      <c r="BK696" s="11"/>
      <c r="BL696" s="11"/>
      <c r="BM696" s="11"/>
    </row>
    <row r="697" spans="1:65" ht="14.25" customHeight="1">
      <c r="A697" s="11"/>
      <c r="B697" s="11"/>
      <c r="C697" s="47"/>
      <c r="D697" s="16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11"/>
      <c r="AW697" s="11"/>
      <c r="AX697" s="11"/>
      <c r="AY697" s="11"/>
      <c r="AZ697" s="11"/>
      <c r="BA697" s="11"/>
      <c r="BB697" s="11"/>
      <c r="BC697" s="11"/>
      <c r="BD697" s="11"/>
      <c r="BE697" s="11"/>
      <c r="BF697" s="11"/>
      <c r="BG697" s="11"/>
      <c r="BH697" s="11"/>
      <c r="BI697" s="11"/>
      <c r="BJ697" s="11"/>
      <c r="BK697" s="11"/>
      <c r="BL697" s="11"/>
      <c r="BM697" s="11"/>
    </row>
    <row r="698" spans="1:65" ht="14.25" customHeight="1">
      <c r="A698" s="11"/>
      <c r="B698" s="11"/>
      <c r="C698" s="47"/>
      <c r="D698" s="16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1"/>
      <c r="AY698" s="11"/>
      <c r="AZ698" s="11"/>
      <c r="BA698" s="11"/>
      <c r="BB698" s="11"/>
      <c r="BC698" s="11"/>
      <c r="BD698" s="11"/>
      <c r="BE698" s="11"/>
      <c r="BF698" s="11"/>
      <c r="BG698" s="11"/>
      <c r="BH698" s="11"/>
      <c r="BI698" s="11"/>
      <c r="BJ698" s="11"/>
      <c r="BK698" s="11"/>
      <c r="BL698" s="11"/>
      <c r="BM698" s="11"/>
    </row>
    <row r="699" spans="1:65" ht="14.25" customHeight="1">
      <c r="A699" s="11"/>
      <c r="B699" s="11"/>
      <c r="C699" s="47"/>
      <c r="D699" s="16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1"/>
      <c r="AY699" s="11"/>
      <c r="AZ699" s="11"/>
      <c r="BA699" s="11"/>
      <c r="BB699" s="11"/>
      <c r="BC699" s="11"/>
      <c r="BD699" s="11"/>
      <c r="BE699" s="11"/>
      <c r="BF699" s="11"/>
      <c r="BG699" s="11"/>
      <c r="BH699" s="11"/>
      <c r="BI699" s="11"/>
      <c r="BJ699" s="11"/>
      <c r="BK699" s="11"/>
      <c r="BL699" s="11"/>
      <c r="BM699" s="11"/>
    </row>
    <row r="700" spans="1:65" ht="14.25" customHeight="1">
      <c r="A700" s="11"/>
      <c r="B700" s="11"/>
      <c r="C700" s="47"/>
      <c r="D700" s="16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1"/>
      <c r="AY700" s="11"/>
      <c r="AZ700" s="11"/>
      <c r="BA700" s="11"/>
      <c r="BB700" s="11"/>
      <c r="BC700" s="11"/>
      <c r="BD700" s="11"/>
      <c r="BE700" s="11"/>
      <c r="BF700" s="11"/>
      <c r="BG700" s="11"/>
      <c r="BH700" s="11"/>
      <c r="BI700" s="11"/>
      <c r="BJ700" s="11"/>
      <c r="BK700" s="11"/>
      <c r="BL700" s="11"/>
      <c r="BM700" s="11"/>
    </row>
    <row r="701" spans="1:65" ht="14.25" customHeight="1">
      <c r="A701" s="11"/>
      <c r="B701" s="11"/>
      <c r="C701" s="47"/>
      <c r="D701" s="16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  <c r="AP701" s="11"/>
      <c r="AQ701" s="11"/>
      <c r="AR701" s="11"/>
      <c r="AS701" s="11"/>
      <c r="AT701" s="11"/>
      <c r="AU701" s="11"/>
      <c r="AV701" s="11"/>
      <c r="AW701" s="11"/>
      <c r="AX701" s="11"/>
      <c r="AY701" s="11"/>
      <c r="AZ701" s="11"/>
      <c r="BA701" s="11"/>
      <c r="BB701" s="11"/>
      <c r="BC701" s="11"/>
      <c r="BD701" s="11"/>
      <c r="BE701" s="11"/>
      <c r="BF701" s="11"/>
      <c r="BG701" s="11"/>
      <c r="BH701" s="11"/>
      <c r="BI701" s="11"/>
      <c r="BJ701" s="11"/>
      <c r="BK701" s="11"/>
      <c r="BL701" s="11"/>
      <c r="BM701" s="11"/>
    </row>
    <row r="702" spans="1:65" ht="14.25" customHeight="1">
      <c r="A702" s="11"/>
      <c r="B702" s="11"/>
      <c r="C702" s="47"/>
      <c r="D702" s="16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1"/>
      <c r="AY702" s="11"/>
      <c r="AZ702" s="11"/>
      <c r="BA702" s="11"/>
      <c r="BB702" s="11"/>
      <c r="BC702" s="11"/>
      <c r="BD702" s="11"/>
      <c r="BE702" s="11"/>
      <c r="BF702" s="11"/>
      <c r="BG702" s="11"/>
      <c r="BH702" s="11"/>
      <c r="BI702" s="11"/>
      <c r="BJ702" s="11"/>
      <c r="BK702" s="11"/>
      <c r="BL702" s="11"/>
      <c r="BM702" s="11"/>
    </row>
    <row r="703" spans="1:65" ht="14.25" customHeight="1">
      <c r="A703" s="11"/>
      <c r="B703" s="11"/>
      <c r="C703" s="47"/>
      <c r="D703" s="16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  <c r="AV703" s="11"/>
      <c r="AW703" s="11"/>
      <c r="AX703" s="11"/>
      <c r="AY703" s="11"/>
      <c r="AZ703" s="11"/>
      <c r="BA703" s="11"/>
      <c r="BB703" s="11"/>
      <c r="BC703" s="11"/>
      <c r="BD703" s="11"/>
      <c r="BE703" s="11"/>
      <c r="BF703" s="11"/>
      <c r="BG703" s="11"/>
      <c r="BH703" s="11"/>
      <c r="BI703" s="11"/>
      <c r="BJ703" s="11"/>
      <c r="BK703" s="11"/>
      <c r="BL703" s="11"/>
      <c r="BM703" s="11"/>
    </row>
    <row r="704" spans="1:65" ht="14.25" customHeight="1">
      <c r="A704" s="11"/>
      <c r="B704" s="11"/>
      <c r="C704" s="47"/>
      <c r="D704" s="16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11"/>
      <c r="AW704" s="11"/>
      <c r="AX704" s="11"/>
      <c r="AY704" s="11"/>
      <c r="AZ704" s="11"/>
      <c r="BA704" s="11"/>
      <c r="BB704" s="11"/>
      <c r="BC704" s="11"/>
      <c r="BD704" s="11"/>
      <c r="BE704" s="11"/>
      <c r="BF704" s="11"/>
      <c r="BG704" s="11"/>
      <c r="BH704" s="11"/>
      <c r="BI704" s="11"/>
      <c r="BJ704" s="11"/>
      <c r="BK704" s="11"/>
      <c r="BL704" s="11"/>
      <c r="BM704" s="11"/>
    </row>
    <row r="705" spans="1:65" ht="14.25" customHeight="1">
      <c r="A705" s="11"/>
      <c r="B705" s="11"/>
      <c r="C705" s="47"/>
      <c r="D705" s="16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1"/>
      <c r="AY705" s="11"/>
      <c r="AZ705" s="11"/>
      <c r="BA705" s="11"/>
      <c r="BB705" s="11"/>
      <c r="BC705" s="11"/>
      <c r="BD705" s="11"/>
      <c r="BE705" s="11"/>
      <c r="BF705" s="11"/>
      <c r="BG705" s="11"/>
      <c r="BH705" s="11"/>
      <c r="BI705" s="11"/>
      <c r="BJ705" s="11"/>
      <c r="BK705" s="11"/>
      <c r="BL705" s="11"/>
      <c r="BM705" s="11"/>
    </row>
    <row r="706" spans="1:65" ht="14.25" customHeight="1">
      <c r="A706" s="11"/>
      <c r="B706" s="11"/>
      <c r="C706" s="47"/>
      <c r="D706" s="16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  <c r="AP706" s="11"/>
      <c r="AQ706" s="11"/>
      <c r="AR706" s="11"/>
      <c r="AS706" s="11"/>
      <c r="AT706" s="11"/>
      <c r="AU706" s="11"/>
      <c r="AV706" s="11"/>
      <c r="AW706" s="11"/>
      <c r="AX706" s="11"/>
      <c r="AY706" s="11"/>
      <c r="AZ706" s="11"/>
      <c r="BA706" s="11"/>
      <c r="BB706" s="11"/>
      <c r="BC706" s="11"/>
      <c r="BD706" s="11"/>
      <c r="BE706" s="11"/>
      <c r="BF706" s="11"/>
      <c r="BG706" s="11"/>
      <c r="BH706" s="11"/>
      <c r="BI706" s="11"/>
      <c r="BJ706" s="11"/>
      <c r="BK706" s="11"/>
      <c r="BL706" s="11"/>
      <c r="BM706" s="11"/>
    </row>
    <row r="707" spans="1:65" ht="14.25" customHeight="1">
      <c r="A707" s="11"/>
      <c r="B707" s="11"/>
      <c r="C707" s="47"/>
      <c r="D707" s="16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  <c r="AP707" s="11"/>
      <c r="AQ707" s="11"/>
      <c r="AR707" s="11"/>
      <c r="AS707" s="11"/>
      <c r="AT707" s="11"/>
      <c r="AU707" s="11"/>
      <c r="AV707" s="11"/>
      <c r="AW707" s="11"/>
      <c r="AX707" s="11"/>
      <c r="AY707" s="11"/>
      <c r="AZ707" s="11"/>
      <c r="BA707" s="11"/>
      <c r="BB707" s="11"/>
      <c r="BC707" s="11"/>
      <c r="BD707" s="11"/>
      <c r="BE707" s="11"/>
      <c r="BF707" s="11"/>
      <c r="BG707" s="11"/>
      <c r="BH707" s="11"/>
      <c r="BI707" s="11"/>
      <c r="BJ707" s="11"/>
      <c r="BK707" s="11"/>
      <c r="BL707" s="11"/>
      <c r="BM707" s="11"/>
    </row>
    <row r="708" spans="1:65" ht="14.25" customHeight="1">
      <c r="A708" s="11"/>
      <c r="B708" s="11"/>
      <c r="C708" s="47"/>
      <c r="D708" s="16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  <c r="AP708" s="11"/>
      <c r="AQ708" s="11"/>
      <c r="AR708" s="11"/>
      <c r="AS708" s="11"/>
      <c r="AT708" s="11"/>
      <c r="AU708" s="11"/>
      <c r="AV708" s="11"/>
      <c r="AW708" s="11"/>
      <c r="AX708" s="11"/>
      <c r="AY708" s="11"/>
      <c r="AZ708" s="11"/>
      <c r="BA708" s="11"/>
      <c r="BB708" s="11"/>
      <c r="BC708" s="11"/>
      <c r="BD708" s="11"/>
      <c r="BE708" s="11"/>
      <c r="BF708" s="11"/>
      <c r="BG708" s="11"/>
      <c r="BH708" s="11"/>
      <c r="BI708" s="11"/>
      <c r="BJ708" s="11"/>
      <c r="BK708" s="11"/>
      <c r="BL708" s="11"/>
      <c r="BM708" s="11"/>
    </row>
    <row r="709" spans="1:65" ht="14.25" customHeight="1">
      <c r="A709" s="11"/>
      <c r="B709" s="11"/>
      <c r="C709" s="47"/>
      <c r="D709" s="16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1"/>
      <c r="AY709" s="11"/>
      <c r="AZ709" s="11"/>
      <c r="BA709" s="11"/>
      <c r="BB709" s="11"/>
      <c r="BC709" s="11"/>
      <c r="BD709" s="11"/>
      <c r="BE709" s="11"/>
      <c r="BF709" s="11"/>
      <c r="BG709" s="11"/>
      <c r="BH709" s="11"/>
      <c r="BI709" s="11"/>
      <c r="BJ709" s="11"/>
      <c r="BK709" s="11"/>
      <c r="BL709" s="11"/>
      <c r="BM709" s="11"/>
    </row>
    <row r="710" spans="1:65" ht="14.25" customHeight="1">
      <c r="A710" s="11"/>
      <c r="B710" s="11"/>
      <c r="C710" s="47"/>
      <c r="D710" s="16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1"/>
      <c r="AY710" s="11"/>
      <c r="AZ710" s="11"/>
      <c r="BA710" s="11"/>
      <c r="BB710" s="11"/>
      <c r="BC710" s="11"/>
      <c r="BD710" s="11"/>
      <c r="BE710" s="11"/>
      <c r="BF710" s="11"/>
      <c r="BG710" s="11"/>
      <c r="BH710" s="11"/>
      <c r="BI710" s="11"/>
      <c r="BJ710" s="11"/>
      <c r="BK710" s="11"/>
      <c r="BL710" s="11"/>
      <c r="BM710" s="11"/>
    </row>
    <row r="711" spans="1:65" ht="14.25" customHeight="1">
      <c r="A711" s="11"/>
      <c r="B711" s="11"/>
      <c r="C711" s="47"/>
      <c r="D711" s="16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1"/>
      <c r="AY711" s="11"/>
      <c r="AZ711" s="11"/>
      <c r="BA711" s="11"/>
      <c r="BB711" s="11"/>
      <c r="BC711" s="11"/>
      <c r="BD711" s="11"/>
      <c r="BE711" s="11"/>
      <c r="BF711" s="11"/>
      <c r="BG711" s="11"/>
      <c r="BH711" s="11"/>
      <c r="BI711" s="11"/>
      <c r="BJ711" s="11"/>
      <c r="BK711" s="11"/>
      <c r="BL711" s="11"/>
      <c r="BM711" s="11"/>
    </row>
    <row r="712" spans="1:65" ht="14.25" customHeight="1">
      <c r="A712" s="11"/>
      <c r="B712" s="11"/>
      <c r="C712" s="47"/>
      <c r="D712" s="16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1"/>
      <c r="AY712" s="11"/>
      <c r="AZ712" s="11"/>
      <c r="BA712" s="11"/>
      <c r="BB712" s="11"/>
      <c r="BC712" s="11"/>
      <c r="BD712" s="11"/>
      <c r="BE712" s="11"/>
      <c r="BF712" s="11"/>
      <c r="BG712" s="11"/>
      <c r="BH712" s="11"/>
      <c r="BI712" s="11"/>
      <c r="BJ712" s="11"/>
      <c r="BK712" s="11"/>
      <c r="BL712" s="11"/>
      <c r="BM712" s="11"/>
    </row>
    <row r="713" spans="1:65" ht="14.25" customHeight="1">
      <c r="A713" s="11"/>
      <c r="B713" s="11"/>
      <c r="C713" s="47"/>
      <c r="D713" s="16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  <c r="AP713" s="11"/>
      <c r="AQ713" s="11"/>
      <c r="AR713" s="11"/>
      <c r="AS713" s="11"/>
      <c r="AT713" s="11"/>
      <c r="AU713" s="11"/>
      <c r="AV713" s="11"/>
      <c r="AW713" s="11"/>
      <c r="AX713" s="11"/>
      <c r="AY713" s="11"/>
      <c r="AZ713" s="11"/>
      <c r="BA713" s="11"/>
      <c r="BB713" s="11"/>
      <c r="BC713" s="11"/>
      <c r="BD713" s="11"/>
      <c r="BE713" s="11"/>
      <c r="BF713" s="11"/>
      <c r="BG713" s="11"/>
      <c r="BH713" s="11"/>
      <c r="BI713" s="11"/>
      <c r="BJ713" s="11"/>
      <c r="BK713" s="11"/>
      <c r="BL713" s="11"/>
      <c r="BM713" s="11"/>
    </row>
    <row r="714" spans="1:65" ht="14.25" customHeight="1">
      <c r="A714" s="11"/>
      <c r="B714" s="11"/>
      <c r="C714" s="47"/>
      <c r="D714" s="16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  <c r="AP714" s="11"/>
      <c r="AQ714" s="11"/>
      <c r="AR714" s="11"/>
      <c r="AS714" s="11"/>
      <c r="AT714" s="11"/>
      <c r="AU714" s="11"/>
      <c r="AV714" s="11"/>
      <c r="AW714" s="11"/>
      <c r="AX714" s="11"/>
      <c r="AY714" s="11"/>
      <c r="AZ714" s="11"/>
      <c r="BA714" s="11"/>
      <c r="BB714" s="11"/>
      <c r="BC714" s="11"/>
      <c r="BD714" s="11"/>
      <c r="BE714" s="11"/>
      <c r="BF714" s="11"/>
      <c r="BG714" s="11"/>
      <c r="BH714" s="11"/>
      <c r="BI714" s="11"/>
      <c r="BJ714" s="11"/>
      <c r="BK714" s="11"/>
      <c r="BL714" s="11"/>
      <c r="BM714" s="11"/>
    </row>
    <row r="715" spans="1:65" ht="14.25" customHeight="1">
      <c r="A715" s="11"/>
      <c r="B715" s="11"/>
      <c r="C715" s="47"/>
      <c r="D715" s="16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  <c r="AV715" s="11"/>
      <c r="AW715" s="11"/>
      <c r="AX715" s="11"/>
      <c r="AY715" s="11"/>
      <c r="AZ715" s="11"/>
      <c r="BA715" s="11"/>
      <c r="BB715" s="11"/>
      <c r="BC715" s="11"/>
      <c r="BD715" s="11"/>
      <c r="BE715" s="11"/>
      <c r="BF715" s="11"/>
      <c r="BG715" s="11"/>
      <c r="BH715" s="11"/>
      <c r="BI715" s="11"/>
      <c r="BJ715" s="11"/>
      <c r="BK715" s="11"/>
      <c r="BL715" s="11"/>
      <c r="BM715" s="11"/>
    </row>
    <row r="716" spans="1:65" ht="14.25" customHeight="1">
      <c r="A716" s="11"/>
      <c r="B716" s="11"/>
      <c r="C716" s="47"/>
      <c r="D716" s="16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1"/>
      <c r="AY716" s="11"/>
      <c r="AZ716" s="11"/>
      <c r="BA716" s="11"/>
      <c r="BB716" s="11"/>
      <c r="BC716" s="11"/>
      <c r="BD716" s="11"/>
      <c r="BE716" s="11"/>
      <c r="BF716" s="11"/>
      <c r="BG716" s="11"/>
      <c r="BH716" s="11"/>
      <c r="BI716" s="11"/>
      <c r="BJ716" s="11"/>
      <c r="BK716" s="11"/>
      <c r="BL716" s="11"/>
      <c r="BM716" s="11"/>
    </row>
    <row r="717" spans="1:65" ht="14.25" customHeight="1">
      <c r="A717" s="11"/>
      <c r="B717" s="11"/>
      <c r="C717" s="47"/>
      <c r="D717" s="16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1"/>
      <c r="AY717" s="11"/>
      <c r="AZ717" s="11"/>
      <c r="BA717" s="11"/>
      <c r="BB717" s="11"/>
      <c r="BC717" s="11"/>
      <c r="BD717" s="11"/>
      <c r="BE717" s="11"/>
      <c r="BF717" s="11"/>
      <c r="BG717" s="11"/>
      <c r="BH717" s="11"/>
      <c r="BI717" s="11"/>
      <c r="BJ717" s="11"/>
      <c r="BK717" s="11"/>
      <c r="BL717" s="11"/>
      <c r="BM717" s="11"/>
    </row>
    <row r="718" spans="1:65" ht="14.25" customHeight="1">
      <c r="A718" s="11"/>
      <c r="B718" s="11"/>
      <c r="C718" s="47"/>
      <c r="D718" s="16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1"/>
      <c r="AY718" s="11"/>
      <c r="AZ718" s="11"/>
      <c r="BA718" s="11"/>
      <c r="BB718" s="11"/>
      <c r="BC718" s="11"/>
      <c r="BD718" s="11"/>
      <c r="BE718" s="11"/>
      <c r="BF718" s="11"/>
      <c r="BG718" s="11"/>
      <c r="BH718" s="11"/>
      <c r="BI718" s="11"/>
      <c r="BJ718" s="11"/>
      <c r="BK718" s="11"/>
      <c r="BL718" s="11"/>
      <c r="BM718" s="11"/>
    </row>
    <row r="719" spans="1:65" ht="14.25" customHeight="1">
      <c r="A719" s="11"/>
      <c r="B719" s="11"/>
      <c r="C719" s="47"/>
      <c r="D719" s="16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1"/>
      <c r="AY719" s="11"/>
      <c r="AZ719" s="11"/>
      <c r="BA719" s="11"/>
      <c r="BB719" s="11"/>
      <c r="BC719" s="11"/>
      <c r="BD719" s="11"/>
      <c r="BE719" s="11"/>
      <c r="BF719" s="11"/>
      <c r="BG719" s="11"/>
      <c r="BH719" s="11"/>
      <c r="BI719" s="11"/>
      <c r="BJ719" s="11"/>
      <c r="BK719" s="11"/>
      <c r="BL719" s="11"/>
      <c r="BM719" s="11"/>
    </row>
    <row r="720" spans="1:65" ht="14.25" customHeight="1">
      <c r="A720" s="11"/>
      <c r="B720" s="11"/>
      <c r="C720" s="47"/>
      <c r="D720" s="16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  <c r="AV720" s="11"/>
      <c r="AW720" s="11"/>
      <c r="AX720" s="11"/>
      <c r="AY720" s="11"/>
      <c r="AZ720" s="11"/>
      <c r="BA720" s="11"/>
      <c r="BB720" s="11"/>
      <c r="BC720" s="11"/>
      <c r="BD720" s="11"/>
      <c r="BE720" s="11"/>
      <c r="BF720" s="11"/>
      <c r="BG720" s="11"/>
      <c r="BH720" s="11"/>
      <c r="BI720" s="11"/>
      <c r="BJ720" s="11"/>
      <c r="BK720" s="11"/>
      <c r="BL720" s="11"/>
      <c r="BM720" s="11"/>
    </row>
    <row r="721" spans="1:65" ht="14.25" customHeight="1">
      <c r="A721" s="11"/>
      <c r="B721" s="11"/>
      <c r="C721" s="47"/>
      <c r="D721" s="16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  <c r="AP721" s="11"/>
      <c r="AQ721" s="11"/>
      <c r="AR721" s="11"/>
      <c r="AS721" s="11"/>
      <c r="AT721" s="11"/>
      <c r="AU721" s="11"/>
      <c r="AV721" s="11"/>
      <c r="AW721" s="11"/>
      <c r="AX721" s="11"/>
      <c r="AY721" s="11"/>
      <c r="AZ721" s="11"/>
      <c r="BA721" s="11"/>
      <c r="BB721" s="11"/>
      <c r="BC721" s="11"/>
      <c r="BD721" s="11"/>
      <c r="BE721" s="11"/>
      <c r="BF721" s="11"/>
      <c r="BG721" s="11"/>
      <c r="BH721" s="11"/>
      <c r="BI721" s="11"/>
      <c r="BJ721" s="11"/>
      <c r="BK721" s="11"/>
      <c r="BL721" s="11"/>
      <c r="BM721" s="11"/>
    </row>
    <row r="722" spans="1:65" ht="14.25" customHeight="1">
      <c r="A722" s="11"/>
      <c r="B722" s="11"/>
      <c r="C722" s="47"/>
      <c r="D722" s="16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1"/>
      <c r="AY722" s="11"/>
      <c r="AZ722" s="11"/>
      <c r="BA722" s="11"/>
      <c r="BB722" s="11"/>
      <c r="BC722" s="11"/>
      <c r="BD722" s="11"/>
      <c r="BE722" s="11"/>
      <c r="BF722" s="11"/>
      <c r="BG722" s="11"/>
      <c r="BH722" s="11"/>
      <c r="BI722" s="11"/>
      <c r="BJ722" s="11"/>
      <c r="BK722" s="11"/>
      <c r="BL722" s="11"/>
      <c r="BM722" s="11"/>
    </row>
    <row r="723" spans="1:65" ht="14.25" customHeight="1">
      <c r="A723" s="11"/>
      <c r="B723" s="11"/>
      <c r="C723" s="47"/>
      <c r="D723" s="16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1"/>
      <c r="AY723" s="11"/>
      <c r="AZ723" s="11"/>
      <c r="BA723" s="11"/>
      <c r="BB723" s="11"/>
      <c r="BC723" s="11"/>
      <c r="BD723" s="11"/>
      <c r="BE723" s="11"/>
      <c r="BF723" s="11"/>
      <c r="BG723" s="11"/>
      <c r="BH723" s="11"/>
      <c r="BI723" s="11"/>
      <c r="BJ723" s="11"/>
      <c r="BK723" s="11"/>
      <c r="BL723" s="11"/>
      <c r="BM723" s="11"/>
    </row>
    <row r="724" spans="1:65" ht="14.25" customHeight="1">
      <c r="A724" s="11"/>
      <c r="B724" s="11"/>
      <c r="C724" s="47"/>
      <c r="D724" s="16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1"/>
      <c r="AY724" s="11"/>
      <c r="AZ724" s="11"/>
      <c r="BA724" s="11"/>
      <c r="BB724" s="11"/>
      <c r="BC724" s="11"/>
      <c r="BD724" s="11"/>
      <c r="BE724" s="11"/>
      <c r="BF724" s="11"/>
      <c r="BG724" s="11"/>
      <c r="BH724" s="11"/>
      <c r="BI724" s="11"/>
      <c r="BJ724" s="11"/>
      <c r="BK724" s="11"/>
      <c r="BL724" s="11"/>
      <c r="BM724" s="11"/>
    </row>
    <row r="725" spans="1:65" ht="14.25" customHeight="1">
      <c r="A725" s="11"/>
      <c r="B725" s="11"/>
      <c r="C725" s="47"/>
      <c r="D725" s="16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1"/>
      <c r="AY725" s="11"/>
      <c r="AZ725" s="11"/>
      <c r="BA725" s="11"/>
      <c r="BB725" s="11"/>
      <c r="BC725" s="11"/>
      <c r="BD725" s="11"/>
      <c r="BE725" s="11"/>
      <c r="BF725" s="11"/>
      <c r="BG725" s="11"/>
      <c r="BH725" s="11"/>
      <c r="BI725" s="11"/>
      <c r="BJ725" s="11"/>
      <c r="BK725" s="11"/>
      <c r="BL725" s="11"/>
      <c r="BM725" s="11"/>
    </row>
    <row r="726" spans="1:65" ht="14.25" customHeight="1">
      <c r="A726" s="11"/>
      <c r="B726" s="11"/>
      <c r="C726" s="47"/>
      <c r="D726" s="16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  <c r="AP726" s="11"/>
      <c r="AQ726" s="11"/>
      <c r="AR726" s="11"/>
      <c r="AS726" s="11"/>
      <c r="AT726" s="11"/>
      <c r="AU726" s="11"/>
      <c r="AV726" s="11"/>
      <c r="AW726" s="11"/>
      <c r="AX726" s="11"/>
      <c r="AY726" s="11"/>
      <c r="AZ726" s="11"/>
      <c r="BA726" s="11"/>
      <c r="BB726" s="11"/>
      <c r="BC726" s="11"/>
      <c r="BD726" s="11"/>
      <c r="BE726" s="11"/>
      <c r="BF726" s="11"/>
      <c r="BG726" s="11"/>
      <c r="BH726" s="11"/>
      <c r="BI726" s="11"/>
      <c r="BJ726" s="11"/>
      <c r="BK726" s="11"/>
      <c r="BL726" s="11"/>
      <c r="BM726" s="11"/>
    </row>
    <row r="727" spans="1:65" ht="14.25" customHeight="1">
      <c r="A727" s="11"/>
      <c r="B727" s="11"/>
      <c r="C727" s="47"/>
      <c r="D727" s="16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  <c r="AP727" s="11"/>
      <c r="AQ727" s="11"/>
      <c r="AR727" s="11"/>
      <c r="AS727" s="11"/>
      <c r="AT727" s="11"/>
      <c r="AU727" s="11"/>
      <c r="AV727" s="11"/>
      <c r="AW727" s="11"/>
      <c r="AX727" s="11"/>
      <c r="AY727" s="11"/>
      <c r="AZ727" s="11"/>
      <c r="BA727" s="11"/>
      <c r="BB727" s="11"/>
      <c r="BC727" s="11"/>
      <c r="BD727" s="11"/>
      <c r="BE727" s="11"/>
      <c r="BF727" s="11"/>
      <c r="BG727" s="11"/>
      <c r="BH727" s="11"/>
      <c r="BI727" s="11"/>
      <c r="BJ727" s="11"/>
      <c r="BK727" s="11"/>
      <c r="BL727" s="11"/>
      <c r="BM727" s="11"/>
    </row>
    <row r="728" spans="1:65" ht="14.25" customHeight="1">
      <c r="A728" s="11"/>
      <c r="B728" s="11"/>
      <c r="C728" s="47"/>
      <c r="D728" s="16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  <c r="AP728" s="11"/>
      <c r="AQ728" s="11"/>
      <c r="AR728" s="11"/>
      <c r="AS728" s="11"/>
      <c r="AT728" s="11"/>
      <c r="AU728" s="11"/>
      <c r="AV728" s="11"/>
      <c r="AW728" s="11"/>
      <c r="AX728" s="11"/>
      <c r="AY728" s="11"/>
      <c r="AZ728" s="11"/>
      <c r="BA728" s="11"/>
      <c r="BB728" s="11"/>
      <c r="BC728" s="11"/>
      <c r="BD728" s="11"/>
      <c r="BE728" s="11"/>
      <c r="BF728" s="11"/>
      <c r="BG728" s="11"/>
      <c r="BH728" s="11"/>
      <c r="BI728" s="11"/>
      <c r="BJ728" s="11"/>
      <c r="BK728" s="11"/>
      <c r="BL728" s="11"/>
      <c r="BM728" s="11"/>
    </row>
    <row r="729" spans="1:65" ht="14.25" customHeight="1">
      <c r="A729" s="11"/>
      <c r="B729" s="11"/>
      <c r="C729" s="47"/>
      <c r="D729" s="16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  <c r="AP729" s="11"/>
      <c r="AQ729" s="11"/>
      <c r="AR729" s="11"/>
      <c r="AS729" s="11"/>
      <c r="AT729" s="11"/>
      <c r="AU729" s="11"/>
      <c r="AV729" s="11"/>
      <c r="AW729" s="11"/>
      <c r="AX729" s="11"/>
      <c r="AY729" s="11"/>
      <c r="AZ729" s="11"/>
      <c r="BA729" s="11"/>
      <c r="BB729" s="11"/>
      <c r="BC729" s="11"/>
      <c r="BD729" s="11"/>
      <c r="BE729" s="11"/>
      <c r="BF729" s="11"/>
      <c r="BG729" s="11"/>
      <c r="BH729" s="11"/>
      <c r="BI729" s="11"/>
      <c r="BJ729" s="11"/>
      <c r="BK729" s="11"/>
      <c r="BL729" s="11"/>
      <c r="BM729" s="11"/>
    </row>
    <row r="730" spans="1:65" ht="14.25" customHeight="1">
      <c r="A730" s="11"/>
      <c r="B730" s="11"/>
      <c r="C730" s="47"/>
      <c r="D730" s="16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  <c r="AV730" s="11"/>
      <c r="AW730" s="11"/>
      <c r="AX730" s="11"/>
      <c r="AY730" s="11"/>
      <c r="AZ730" s="11"/>
      <c r="BA730" s="11"/>
      <c r="BB730" s="11"/>
      <c r="BC730" s="11"/>
      <c r="BD730" s="11"/>
      <c r="BE730" s="11"/>
      <c r="BF730" s="11"/>
      <c r="BG730" s="11"/>
      <c r="BH730" s="11"/>
      <c r="BI730" s="11"/>
      <c r="BJ730" s="11"/>
      <c r="BK730" s="11"/>
      <c r="BL730" s="11"/>
      <c r="BM730" s="11"/>
    </row>
    <row r="731" spans="1:65" ht="14.25" customHeight="1">
      <c r="A731" s="11"/>
      <c r="B731" s="11"/>
      <c r="C731" s="47"/>
      <c r="D731" s="16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  <c r="AV731" s="11"/>
      <c r="AW731" s="11"/>
      <c r="AX731" s="11"/>
      <c r="AY731" s="11"/>
      <c r="AZ731" s="11"/>
      <c r="BA731" s="11"/>
      <c r="BB731" s="11"/>
      <c r="BC731" s="11"/>
      <c r="BD731" s="11"/>
      <c r="BE731" s="11"/>
      <c r="BF731" s="11"/>
      <c r="BG731" s="11"/>
      <c r="BH731" s="11"/>
      <c r="BI731" s="11"/>
      <c r="BJ731" s="11"/>
      <c r="BK731" s="11"/>
      <c r="BL731" s="11"/>
      <c r="BM731" s="11"/>
    </row>
    <row r="732" spans="1:65" ht="14.25" customHeight="1">
      <c r="A732" s="11"/>
      <c r="B732" s="11"/>
      <c r="C732" s="47"/>
      <c r="D732" s="16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11"/>
      <c r="AW732" s="11"/>
      <c r="AX732" s="11"/>
      <c r="AY732" s="11"/>
      <c r="AZ732" s="11"/>
      <c r="BA732" s="11"/>
      <c r="BB732" s="11"/>
      <c r="BC732" s="11"/>
      <c r="BD732" s="11"/>
      <c r="BE732" s="11"/>
      <c r="BF732" s="11"/>
      <c r="BG732" s="11"/>
      <c r="BH732" s="11"/>
      <c r="BI732" s="11"/>
      <c r="BJ732" s="11"/>
      <c r="BK732" s="11"/>
      <c r="BL732" s="11"/>
      <c r="BM732" s="11"/>
    </row>
    <row r="733" spans="1:65" ht="14.25" customHeight="1">
      <c r="A733" s="11"/>
      <c r="B733" s="11"/>
      <c r="C733" s="47"/>
      <c r="D733" s="16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1"/>
      <c r="AY733" s="11"/>
      <c r="AZ733" s="11"/>
      <c r="BA733" s="11"/>
      <c r="BB733" s="11"/>
      <c r="BC733" s="11"/>
      <c r="BD733" s="11"/>
      <c r="BE733" s="11"/>
      <c r="BF733" s="11"/>
      <c r="BG733" s="11"/>
      <c r="BH733" s="11"/>
      <c r="BI733" s="11"/>
      <c r="BJ733" s="11"/>
      <c r="BK733" s="11"/>
      <c r="BL733" s="11"/>
      <c r="BM733" s="11"/>
    </row>
    <row r="734" spans="1:65" ht="14.25" customHeight="1">
      <c r="A734" s="11"/>
      <c r="B734" s="11"/>
      <c r="C734" s="47"/>
      <c r="D734" s="16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1"/>
      <c r="AY734" s="11"/>
      <c r="AZ734" s="11"/>
      <c r="BA734" s="11"/>
      <c r="BB734" s="11"/>
      <c r="BC734" s="11"/>
      <c r="BD734" s="11"/>
      <c r="BE734" s="11"/>
      <c r="BF734" s="11"/>
      <c r="BG734" s="11"/>
      <c r="BH734" s="11"/>
      <c r="BI734" s="11"/>
      <c r="BJ734" s="11"/>
      <c r="BK734" s="11"/>
      <c r="BL734" s="11"/>
      <c r="BM734" s="11"/>
    </row>
    <row r="735" spans="1:65" ht="14.25" customHeight="1">
      <c r="A735" s="11"/>
      <c r="B735" s="11"/>
      <c r="C735" s="47"/>
      <c r="D735" s="16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1"/>
      <c r="AY735" s="11"/>
      <c r="AZ735" s="11"/>
      <c r="BA735" s="11"/>
      <c r="BB735" s="11"/>
      <c r="BC735" s="11"/>
      <c r="BD735" s="11"/>
      <c r="BE735" s="11"/>
      <c r="BF735" s="11"/>
      <c r="BG735" s="11"/>
      <c r="BH735" s="11"/>
      <c r="BI735" s="11"/>
      <c r="BJ735" s="11"/>
      <c r="BK735" s="11"/>
      <c r="BL735" s="11"/>
      <c r="BM735" s="11"/>
    </row>
    <row r="736" spans="1:65" ht="14.25" customHeight="1">
      <c r="A736" s="11"/>
      <c r="B736" s="11"/>
      <c r="C736" s="47"/>
      <c r="D736" s="16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1"/>
      <c r="AY736" s="11"/>
      <c r="AZ736" s="11"/>
      <c r="BA736" s="11"/>
      <c r="BB736" s="11"/>
      <c r="BC736" s="11"/>
      <c r="BD736" s="11"/>
      <c r="BE736" s="11"/>
      <c r="BF736" s="11"/>
      <c r="BG736" s="11"/>
      <c r="BH736" s="11"/>
      <c r="BI736" s="11"/>
      <c r="BJ736" s="11"/>
      <c r="BK736" s="11"/>
      <c r="BL736" s="11"/>
      <c r="BM736" s="11"/>
    </row>
    <row r="737" spans="1:65" ht="14.25" customHeight="1">
      <c r="A737" s="11"/>
      <c r="B737" s="11"/>
      <c r="C737" s="47"/>
      <c r="D737" s="16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1"/>
      <c r="AY737" s="11"/>
      <c r="AZ737" s="11"/>
      <c r="BA737" s="11"/>
      <c r="BB737" s="11"/>
      <c r="BC737" s="11"/>
      <c r="BD737" s="11"/>
      <c r="BE737" s="11"/>
      <c r="BF737" s="11"/>
      <c r="BG737" s="11"/>
      <c r="BH737" s="11"/>
      <c r="BI737" s="11"/>
      <c r="BJ737" s="11"/>
      <c r="BK737" s="11"/>
      <c r="BL737" s="11"/>
      <c r="BM737" s="11"/>
    </row>
    <row r="738" spans="1:65" ht="14.25" customHeight="1">
      <c r="A738" s="11"/>
      <c r="B738" s="11"/>
      <c r="C738" s="47"/>
      <c r="D738" s="16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  <c r="AP738" s="11"/>
      <c r="AQ738" s="11"/>
      <c r="AR738" s="11"/>
      <c r="AS738" s="11"/>
      <c r="AT738" s="11"/>
      <c r="AU738" s="11"/>
      <c r="AV738" s="11"/>
      <c r="AW738" s="11"/>
      <c r="AX738" s="11"/>
      <c r="AY738" s="11"/>
      <c r="AZ738" s="11"/>
      <c r="BA738" s="11"/>
      <c r="BB738" s="11"/>
      <c r="BC738" s="11"/>
      <c r="BD738" s="11"/>
      <c r="BE738" s="11"/>
      <c r="BF738" s="11"/>
      <c r="BG738" s="11"/>
      <c r="BH738" s="11"/>
      <c r="BI738" s="11"/>
      <c r="BJ738" s="11"/>
      <c r="BK738" s="11"/>
      <c r="BL738" s="11"/>
      <c r="BM738" s="11"/>
    </row>
    <row r="739" spans="1:65" ht="14.25" customHeight="1">
      <c r="A739" s="11"/>
      <c r="B739" s="11"/>
      <c r="C739" s="47"/>
      <c r="D739" s="16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1"/>
      <c r="AY739" s="11"/>
      <c r="AZ739" s="11"/>
      <c r="BA739" s="11"/>
      <c r="BB739" s="11"/>
      <c r="BC739" s="11"/>
      <c r="BD739" s="11"/>
      <c r="BE739" s="11"/>
      <c r="BF739" s="11"/>
      <c r="BG739" s="11"/>
      <c r="BH739" s="11"/>
      <c r="BI739" s="11"/>
      <c r="BJ739" s="11"/>
      <c r="BK739" s="11"/>
      <c r="BL739" s="11"/>
      <c r="BM739" s="11"/>
    </row>
    <row r="740" spans="1:65" ht="14.25" customHeight="1">
      <c r="A740" s="11"/>
      <c r="B740" s="11"/>
      <c r="C740" s="47"/>
      <c r="D740" s="16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1"/>
      <c r="AY740" s="11"/>
      <c r="AZ740" s="11"/>
      <c r="BA740" s="11"/>
      <c r="BB740" s="11"/>
      <c r="BC740" s="11"/>
      <c r="BD740" s="11"/>
      <c r="BE740" s="11"/>
      <c r="BF740" s="11"/>
      <c r="BG740" s="11"/>
      <c r="BH740" s="11"/>
      <c r="BI740" s="11"/>
      <c r="BJ740" s="11"/>
      <c r="BK740" s="11"/>
      <c r="BL740" s="11"/>
      <c r="BM740" s="11"/>
    </row>
    <row r="741" spans="1:65" ht="14.25" customHeight="1">
      <c r="A741" s="11"/>
      <c r="B741" s="11"/>
      <c r="C741" s="47"/>
      <c r="D741" s="16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1"/>
      <c r="AY741" s="11"/>
      <c r="AZ741" s="11"/>
      <c r="BA741" s="11"/>
      <c r="BB741" s="11"/>
      <c r="BC741" s="11"/>
      <c r="BD741" s="11"/>
      <c r="BE741" s="11"/>
      <c r="BF741" s="11"/>
      <c r="BG741" s="11"/>
      <c r="BH741" s="11"/>
      <c r="BI741" s="11"/>
      <c r="BJ741" s="11"/>
      <c r="BK741" s="11"/>
      <c r="BL741" s="11"/>
      <c r="BM741" s="11"/>
    </row>
    <row r="742" spans="1:65" ht="14.25" customHeight="1">
      <c r="A742" s="11"/>
      <c r="B742" s="11"/>
      <c r="C742" s="47"/>
      <c r="D742" s="16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1"/>
      <c r="AY742" s="11"/>
      <c r="AZ742" s="11"/>
      <c r="BA742" s="11"/>
      <c r="BB742" s="11"/>
      <c r="BC742" s="11"/>
      <c r="BD742" s="11"/>
      <c r="BE742" s="11"/>
      <c r="BF742" s="11"/>
      <c r="BG742" s="11"/>
      <c r="BH742" s="11"/>
      <c r="BI742" s="11"/>
      <c r="BJ742" s="11"/>
      <c r="BK742" s="11"/>
      <c r="BL742" s="11"/>
      <c r="BM742" s="11"/>
    </row>
    <row r="743" spans="1:65" ht="14.25" customHeight="1">
      <c r="A743" s="11"/>
      <c r="B743" s="11"/>
      <c r="C743" s="47"/>
      <c r="D743" s="16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1"/>
      <c r="AY743" s="11"/>
      <c r="AZ743" s="11"/>
      <c r="BA743" s="11"/>
      <c r="BB743" s="11"/>
      <c r="BC743" s="11"/>
      <c r="BD743" s="11"/>
      <c r="BE743" s="11"/>
      <c r="BF743" s="11"/>
      <c r="BG743" s="11"/>
      <c r="BH743" s="11"/>
      <c r="BI743" s="11"/>
      <c r="BJ743" s="11"/>
      <c r="BK743" s="11"/>
      <c r="BL743" s="11"/>
      <c r="BM743" s="11"/>
    </row>
    <row r="744" spans="1:65" ht="14.25" customHeight="1">
      <c r="A744" s="11"/>
      <c r="B744" s="11"/>
      <c r="C744" s="47"/>
      <c r="D744" s="16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11"/>
      <c r="AW744" s="11"/>
      <c r="AX744" s="11"/>
      <c r="AY744" s="11"/>
      <c r="AZ744" s="11"/>
      <c r="BA744" s="11"/>
      <c r="BB744" s="11"/>
      <c r="BC744" s="11"/>
      <c r="BD744" s="11"/>
      <c r="BE744" s="11"/>
      <c r="BF744" s="11"/>
      <c r="BG744" s="11"/>
      <c r="BH744" s="11"/>
      <c r="BI744" s="11"/>
      <c r="BJ744" s="11"/>
      <c r="BK744" s="11"/>
      <c r="BL744" s="11"/>
      <c r="BM744" s="11"/>
    </row>
    <row r="745" spans="1:65" ht="14.25" customHeight="1">
      <c r="A745" s="11"/>
      <c r="B745" s="11"/>
      <c r="C745" s="47"/>
      <c r="D745" s="16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  <c r="AV745" s="11"/>
      <c r="AW745" s="11"/>
      <c r="AX745" s="11"/>
      <c r="AY745" s="11"/>
      <c r="AZ745" s="11"/>
      <c r="BA745" s="11"/>
      <c r="BB745" s="11"/>
      <c r="BC745" s="11"/>
      <c r="BD745" s="11"/>
      <c r="BE745" s="11"/>
      <c r="BF745" s="11"/>
      <c r="BG745" s="11"/>
      <c r="BH745" s="11"/>
      <c r="BI745" s="11"/>
      <c r="BJ745" s="11"/>
      <c r="BK745" s="11"/>
      <c r="BL745" s="11"/>
      <c r="BM745" s="11"/>
    </row>
    <row r="746" spans="1:65" ht="14.25" customHeight="1">
      <c r="A746" s="11"/>
      <c r="B746" s="11"/>
      <c r="C746" s="47"/>
      <c r="D746" s="16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  <c r="AP746" s="11"/>
      <c r="AQ746" s="11"/>
      <c r="AR746" s="11"/>
      <c r="AS746" s="11"/>
      <c r="AT746" s="11"/>
      <c r="AU746" s="11"/>
      <c r="AV746" s="11"/>
      <c r="AW746" s="11"/>
      <c r="AX746" s="11"/>
      <c r="AY746" s="11"/>
      <c r="AZ746" s="11"/>
      <c r="BA746" s="11"/>
      <c r="BB746" s="11"/>
      <c r="BC746" s="11"/>
      <c r="BD746" s="11"/>
      <c r="BE746" s="11"/>
      <c r="BF746" s="11"/>
      <c r="BG746" s="11"/>
      <c r="BH746" s="11"/>
      <c r="BI746" s="11"/>
      <c r="BJ746" s="11"/>
      <c r="BK746" s="11"/>
      <c r="BL746" s="11"/>
      <c r="BM746" s="11"/>
    </row>
    <row r="747" spans="1:65" ht="14.25" customHeight="1">
      <c r="A747" s="11"/>
      <c r="B747" s="11"/>
      <c r="C747" s="47"/>
      <c r="D747" s="16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  <c r="AP747" s="11"/>
      <c r="AQ747" s="11"/>
      <c r="AR747" s="11"/>
      <c r="AS747" s="11"/>
      <c r="AT747" s="11"/>
      <c r="AU747" s="11"/>
      <c r="AV747" s="11"/>
      <c r="AW747" s="11"/>
      <c r="AX747" s="11"/>
      <c r="AY747" s="11"/>
      <c r="AZ747" s="11"/>
      <c r="BA747" s="11"/>
      <c r="BB747" s="11"/>
      <c r="BC747" s="11"/>
      <c r="BD747" s="11"/>
      <c r="BE747" s="11"/>
      <c r="BF747" s="11"/>
      <c r="BG747" s="11"/>
      <c r="BH747" s="11"/>
      <c r="BI747" s="11"/>
      <c r="BJ747" s="11"/>
      <c r="BK747" s="11"/>
      <c r="BL747" s="11"/>
      <c r="BM747" s="11"/>
    </row>
    <row r="748" spans="1:65" ht="14.25" customHeight="1">
      <c r="A748" s="11"/>
      <c r="B748" s="11"/>
      <c r="C748" s="47"/>
      <c r="D748" s="16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1"/>
      <c r="AY748" s="11"/>
      <c r="AZ748" s="11"/>
      <c r="BA748" s="11"/>
      <c r="BB748" s="11"/>
      <c r="BC748" s="11"/>
      <c r="BD748" s="11"/>
      <c r="BE748" s="11"/>
      <c r="BF748" s="11"/>
      <c r="BG748" s="11"/>
      <c r="BH748" s="11"/>
      <c r="BI748" s="11"/>
      <c r="BJ748" s="11"/>
      <c r="BK748" s="11"/>
      <c r="BL748" s="11"/>
      <c r="BM748" s="11"/>
    </row>
    <row r="749" spans="1:65" ht="14.25" customHeight="1">
      <c r="A749" s="11"/>
      <c r="B749" s="11"/>
      <c r="C749" s="47"/>
      <c r="D749" s="16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  <c r="AP749" s="11"/>
      <c r="AQ749" s="11"/>
      <c r="AR749" s="11"/>
      <c r="AS749" s="11"/>
      <c r="AT749" s="11"/>
      <c r="AU749" s="11"/>
      <c r="AV749" s="11"/>
      <c r="AW749" s="11"/>
      <c r="AX749" s="11"/>
      <c r="AY749" s="11"/>
      <c r="AZ749" s="11"/>
      <c r="BA749" s="11"/>
      <c r="BB749" s="11"/>
      <c r="BC749" s="11"/>
      <c r="BD749" s="11"/>
      <c r="BE749" s="11"/>
      <c r="BF749" s="11"/>
      <c r="BG749" s="11"/>
      <c r="BH749" s="11"/>
      <c r="BI749" s="11"/>
      <c r="BJ749" s="11"/>
      <c r="BK749" s="11"/>
      <c r="BL749" s="11"/>
      <c r="BM749" s="11"/>
    </row>
    <row r="750" spans="1:65" ht="14.25" customHeight="1">
      <c r="A750" s="11"/>
      <c r="B750" s="11"/>
      <c r="C750" s="47"/>
      <c r="D750" s="16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  <c r="AP750" s="11"/>
      <c r="AQ750" s="11"/>
      <c r="AR750" s="11"/>
      <c r="AS750" s="11"/>
      <c r="AT750" s="11"/>
      <c r="AU750" s="11"/>
      <c r="AV750" s="11"/>
      <c r="AW750" s="11"/>
      <c r="AX750" s="11"/>
      <c r="AY750" s="11"/>
      <c r="AZ750" s="11"/>
      <c r="BA750" s="11"/>
      <c r="BB750" s="11"/>
      <c r="BC750" s="11"/>
      <c r="BD750" s="11"/>
      <c r="BE750" s="11"/>
      <c r="BF750" s="11"/>
      <c r="BG750" s="11"/>
      <c r="BH750" s="11"/>
      <c r="BI750" s="11"/>
      <c r="BJ750" s="11"/>
      <c r="BK750" s="11"/>
      <c r="BL750" s="11"/>
      <c r="BM750" s="11"/>
    </row>
    <row r="751" spans="1:65" ht="14.25" customHeight="1">
      <c r="A751" s="11"/>
      <c r="B751" s="11"/>
      <c r="C751" s="47"/>
      <c r="D751" s="16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11"/>
      <c r="AV751" s="11"/>
      <c r="AW751" s="11"/>
      <c r="AX751" s="11"/>
      <c r="AY751" s="11"/>
      <c r="AZ751" s="11"/>
      <c r="BA751" s="11"/>
      <c r="BB751" s="11"/>
      <c r="BC751" s="11"/>
      <c r="BD751" s="11"/>
      <c r="BE751" s="11"/>
      <c r="BF751" s="11"/>
      <c r="BG751" s="11"/>
      <c r="BH751" s="11"/>
      <c r="BI751" s="11"/>
      <c r="BJ751" s="11"/>
      <c r="BK751" s="11"/>
      <c r="BL751" s="11"/>
      <c r="BM751" s="11"/>
    </row>
    <row r="752" spans="1:65" ht="14.25" customHeight="1">
      <c r="A752" s="11"/>
      <c r="B752" s="11"/>
      <c r="C752" s="47"/>
      <c r="D752" s="16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1"/>
      <c r="AY752" s="11"/>
      <c r="AZ752" s="11"/>
      <c r="BA752" s="11"/>
      <c r="BB752" s="11"/>
      <c r="BC752" s="11"/>
      <c r="BD752" s="11"/>
      <c r="BE752" s="11"/>
      <c r="BF752" s="11"/>
      <c r="BG752" s="11"/>
      <c r="BH752" s="11"/>
      <c r="BI752" s="11"/>
      <c r="BJ752" s="11"/>
      <c r="BK752" s="11"/>
      <c r="BL752" s="11"/>
      <c r="BM752" s="11"/>
    </row>
    <row r="753" spans="1:65" ht="14.25" customHeight="1">
      <c r="A753" s="11"/>
      <c r="B753" s="11"/>
      <c r="C753" s="47"/>
      <c r="D753" s="16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1"/>
      <c r="AY753" s="11"/>
      <c r="AZ753" s="11"/>
      <c r="BA753" s="11"/>
      <c r="BB753" s="11"/>
      <c r="BC753" s="11"/>
      <c r="BD753" s="11"/>
      <c r="BE753" s="11"/>
      <c r="BF753" s="11"/>
      <c r="BG753" s="11"/>
      <c r="BH753" s="11"/>
      <c r="BI753" s="11"/>
      <c r="BJ753" s="11"/>
      <c r="BK753" s="11"/>
      <c r="BL753" s="11"/>
      <c r="BM753" s="11"/>
    </row>
    <row r="754" spans="1:65" ht="14.25" customHeight="1">
      <c r="A754" s="11"/>
      <c r="B754" s="11"/>
      <c r="C754" s="47"/>
      <c r="D754" s="16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1"/>
      <c r="AY754" s="11"/>
      <c r="AZ754" s="11"/>
      <c r="BA754" s="11"/>
      <c r="BB754" s="11"/>
      <c r="BC754" s="11"/>
      <c r="BD754" s="11"/>
      <c r="BE754" s="11"/>
      <c r="BF754" s="11"/>
      <c r="BG754" s="11"/>
      <c r="BH754" s="11"/>
      <c r="BI754" s="11"/>
      <c r="BJ754" s="11"/>
      <c r="BK754" s="11"/>
      <c r="BL754" s="11"/>
      <c r="BM754" s="11"/>
    </row>
    <row r="755" spans="1:65" ht="14.25" customHeight="1">
      <c r="A755" s="11"/>
      <c r="B755" s="11"/>
      <c r="C755" s="47"/>
      <c r="D755" s="16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1"/>
      <c r="AY755" s="11"/>
      <c r="AZ755" s="11"/>
      <c r="BA755" s="11"/>
      <c r="BB755" s="11"/>
      <c r="BC755" s="11"/>
      <c r="BD755" s="11"/>
      <c r="BE755" s="11"/>
      <c r="BF755" s="11"/>
      <c r="BG755" s="11"/>
      <c r="BH755" s="11"/>
      <c r="BI755" s="11"/>
      <c r="BJ755" s="11"/>
      <c r="BK755" s="11"/>
      <c r="BL755" s="11"/>
      <c r="BM755" s="11"/>
    </row>
    <row r="756" spans="1:65" ht="14.25" customHeight="1">
      <c r="A756" s="11"/>
      <c r="B756" s="11"/>
      <c r="C756" s="47"/>
      <c r="D756" s="16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1"/>
      <c r="AV756" s="11"/>
      <c r="AW756" s="11"/>
      <c r="AX756" s="11"/>
      <c r="AY756" s="11"/>
      <c r="AZ756" s="11"/>
      <c r="BA756" s="11"/>
      <c r="BB756" s="11"/>
      <c r="BC756" s="11"/>
      <c r="BD756" s="11"/>
      <c r="BE756" s="11"/>
      <c r="BF756" s="11"/>
      <c r="BG756" s="11"/>
      <c r="BH756" s="11"/>
      <c r="BI756" s="11"/>
      <c r="BJ756" s="11"/>
      <c r="BK756" s="11"/>
      <c r="BL756" s="11"/>
      <c r="BM756" s="11"/>
    </row>
    <row r="757" spans="1:65" ht="14.25" customHeight="1">
      <c r="A757" s="11"/>
      <c r="B757" s="11"/>
      <c r="C757" s="47"/>
      <c r="D757" s="16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  <c r="AP757" s="11"/>
      <c r="AQ757" s="11"/>
      <c r="AR757" s="11"/>
      <c r="AS757" s="11"/>
      <c r="AT757" s="11"/>
      <c r="AU757" s="11"/>
      <c r="AV757" s="11"/>
      <c r="AW757" s="11"/>
      <c r="AX757" s="11"/>
      <c r="AY757" s="11"/>
      <c r="AZ757" s="11"/>
      <c r="BA757" s="11"/>
      <c r="BB757" s="11"/>
      <c r="BC757" s="11"/>
      <c r="BD757" s="11"/>
      <c r="BE757" s="11"/>
      <c r="BF757" s="11"/>
      <c r="BG757" s="11"/>
      <c r="BH757" s="11"/>
      <c r="BI757" s="11"/>
      <c r="BJ757" s="11"/>
      <c r="BK757" s="11"/>
      <c r="BL757" s="11"/>
      <c r="BM757" s="11"/>
    </row>
    <row r="758" spans="1:65" ht="14.25" customHeight="1">
      <c r="A758" s="11"/>
      <c r="B758" s="11"/>
      <c r="C758" s="47"/>
      <c r="D758" s="16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  <c r="AP758" s="11"/>
      <c r="AQ758" s="11"/>
      <c r="AR758" s="11"/>
      <c r="AS758" s="11"/>
      <c r="AT758" s="11"/>
      <c r="AU758" s="11"/>
      <c r="AV758" s="11"/>
      <c r="AW758" s="11"/>
      <c r="AX758" s="11"/>
      <c r="AY758" s="11"/>
      <c r="AZ758" s="11"/>
      <c r="BA758" s="11"/>
      <c r="BB758" s="11"/>
      <c r="BC758" s="11"/>
      <c r="BD758" s="11"/>
      <c r="BE758" s="11"/>
      <c r="BF758" s="11"/>
      <c r="BG758" s="11"/>
      <c r="BH758" s="11"/>
      <c r="BI758" s="11"/>
      <c r="BJ758" s="11"/>
      <c r="BK758" s="11"/>
      <c r="BL758" s="11"/>
      <c r="BM758" s="11"/>
    </row>
    <row r="759" spans="1:65" ht="14.25" customHeight="1">
      <c r="A759" s="11"/>
      <c r="B759" s="11"/>
      <c r="C759" s="47"/>
      <c r="D759" s="16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1"/>
      <c r="AY759" s="11"/>
      <c r="AZ759" s="11"/>
      <c r="BA759" s="11"/>
      <c r="BB759" s="11"/>
      <c r="BC759" s="11"/>
      <c r="BD759" s="11"/>
      <c r="BE759" s="11"/>
      <c r="BF759" s="11"/>
      <c r="BG759" s="11"/>
      <c r="BH759" s="11"/>
      <c r="BI759" s="11"/>
      <c r="BJ759" s="11"/>
      <c r="BK759" s="11"/>
      <c r="BL759" s="11"/>
      <c r="BM759" s="11"/>
    </row>
    <row r="760" spans="1:65" ht="14.25" customHeight="1">
      <c r="A760" s="11"/>
      <c r="B760" s="11"/>
      <c r="C760" s="47"/>
      <c r="D760" s="16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1"/>
      <c r="AY760" s="11"/>
      <c r="AZ760" s="11"/>
      <c r="BA760" s="11"/>
      <c r="BB760" s="11"/>
      <c r="BC760" s="11"/>
      <c r="BD760" s="11"/>
      <c r="BE760" s="11"/>
      <c r="BF760" s="11"/>
      <c r="BG760" s="11"/>
      <c r="BH760" s="11"/>
      <c r="BI760" s="11"/>
      <c r="BJ760" s="11"/>
      <c r="BK760" s="11"/>
      <c r="BL760" s="11"/>
      <c r="BM760" s="11"/>
    </row>
    <row r="761" spans="1:65" ht="14.25" customHeight="1">
      <c r="A761" s="11"/>
      <c r="B761" s="11"/>
      <c r="C761" s="47"/>
      <c r="D761" s="16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1"/>
      <c r="AY761" s="11"/>
      <c r="AZ761" s="11"/>
      <c r="BA761" s="11"/>
      <c r="BB761" s="11"/>
      <c r="BC761" s="11"/>
      <c r="BD761" s="11"/>
      <c r="BE761" s="11"/>
      <c r="BF761" s="11"/>
      <c r="BG761" s="11"/>
      <c r="BH761" s="11"/>
      <c r="BI761" s="11"/>
      <c r="BJ761" s="11"/>
      <c r="BK761" s="11"/>
      <c r="BL761" s="11"/>
      <c r="BM761" s="11"/>
    </row>
    <row r="762" spans="1:65" ht="14.25" customHeight="1">
      <c r="A762" s="11"/>
      <c r="B762" s="11"/>
      <c r="C762" s="47"/>
      <c r="D762" s="16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1"/>
      <c r="AY762" s="11"/>
      <c r="AZ762" s="11"/>
      <c r="BA762" s="11"/>
      <c r="BB762" s="11"/>
      <c r="BC762" s="11"/>
      <c r="BD762" s="11"/>
      <c r="BE762" s="11"/>
      <c r="BF762" s="11"/>
      <c r="BG762" s="11"/>
      <c r="BH762" s="11"/>
      <c r="BI762" s="11"/>
      <c r="BJ762" s="11"/>
      <c r="BK762" s="11"/>
      <c r="BL762" s="11"/>
      <c r="BM762" s="11"/>
    </row>
    <row r="763" spans="1:65" ht="14.25" customHeight="1">
      <c r="A763" s="11"/>
      <c r="B763" s="11"/>
      <c r="C763" s="47"/>
      <c r="D763" s="16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  <c r="AP763" s="11"/>
      <c r="AQ763" s="11"/>
      <c r="AR763" s="11"/>
      <c r="AS763" s="11"/>
      <c r="AT763" s="11"/>
      <c r="AU763" s="11"/>
      <c r="AV763" s="11"/>
      <c r="AW763" s="11"/>
      <c r="AX763" s="11"/>
      <c r="AY763" s="11"/>
      <c r="AZ763" s="11"/>
      <c r="BA763" s="11"/>
      <c r="BB763" s="11"/>
      <c r="BC763" s="11"/>
      <c r="BD763" s="11"/>
      <c r="BE763" s="11"/>
      <c r="BF763" s="11"/>
      <c r="BG763" s="11"/>
      <c r="BH763" s="11"/>
      <c r="BI763" s="11"/>
      <c r="BJ763" s="11"/>
      <c r="BK763" s="11"/>
      <c r="BL763" s="11"/>
      <c r="BM763" s="11"/>
    </row>
    <row r="764" spans="1:65" ht="14.25" customHeight="1">
      <c r="A764" s="11"/>
      <c r="B764" s="11"/>
      <c r="C764" s="47"/>
      <c r="D764" s="16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  <c r="AP764" s="11"/>
      <c r="AQ764" s="11"/>
      <c r="AR764" s="11"/>
      <c r="AS764" s="11"/>
      <c r="AT764" s="11"/>
      <c r="AU764" s="11"/>
      <c r="AV764" s="11"/>
      <c r="AW764" s="11"/>
      <c r="AX764" s="11"/>
      <c r="AY764" s="11"/>
      <c r="AZ764" s="11"/>
      <c r="BA764" s="11"/>
      <c r="BB764" s="11"/>
      <c r="BC764" s="11"/>
      <c r="BD764" s="11"/>
      <c r="BE764" s="11"/>
      <c r="BF764" s="11"/>
      <c r="BG764" s="11"/>
      <c r="BH764" s="11"/>
      <c r="BI764" s="11"/>
      <c r="BJ764" s="11"/>
      <c r="BK764" s="11"/>
      <c r="BL764" s="11"/>
      <c r="BM764" s="11"/>
    </row>
    <row r="765" spans="1:65" ht="14.25" customHeight="1">
      <c r="A765" s="11"/>
      <c r="B765" s="11"/>
      <c r="C765" s="47"/>
      <c r="D765" s="16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1"/>
      <c r="AY765" s="11"/>
      <c r="AZ765" s="11"/>
      <c r="BA765" s="11"/>
      <c r="BB765" s="11"/>
      <c r="BC765" s="11"/>
      <c r="BD765" s="11"/>
      <c r="BE765" s="11"/>
      <c r="BF765" s="11"/>
      <c r="BG765" s="11"/>
      <c r="BH765" s="11"/>
      <c r="BI765" s="11"/>
      <c r="BJ765" s="11"/>
      <c r="BK765" s="11"/>
      <c r="BL765" s="11"/>
      <c r="BM765" s="11"/>
    </row>
    <row r="766" spans="1:65" ht="14.25" customHeight="1">
      <c r="A766" s="11"/>
      <c r="B766" s="11"/>
      <c r="C766" s="47"/>
      <c r="D766" s="16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1"/>
      <c r="AY766" s="11"/>
      <c r="AZ766" s="11"/>
      <c r="BA766" s="11"/>
      <c r="BB766" s="11"/>
      <c r="BC766" s="11"/>
      <c r="BD766" s="11"/>
      <c r="BE766" s="11"/>
      <c r="BF766" s="11"/>
      <c r="BG766" s="11"/>
      <c r="BH766" s="11"/>
      <c r="BI766" s="11"/>
      <c r="BJ766" s="11"/>
      <c r="BK766" s="11"/>
      <c r="BL766" s="11"/>
      <c r="BM766" s="11"/>
    </row>
    <row r="767" spans="1:65" ht="14.25" customHeight="1">
      <c r="A767" s="11"/>
      <c r="B767" s="11"/>
      <c r="C767" s="47"/>
      <c r="D767" s="16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1"/>
      <c r="AY767" s="11"/>
      <c r="AZ767" s="11"/>
      <c r="BA767" s="11"/>
      <c r="BB767" s="11"/>
      <c r="BC767" s="11"/>
      <c r="BD767" s="11"/>
      <c r="BE767" s="11"/>
      <c r="BF767" s="11"/>
      <c r="BG767" s="11"/>
      <c r="BH767" s="11"/>
      <c r="BI767" s="11"/>
      <c r="BJ767" s="11"/>
      <c r="BK767" s="11"/>
      <c r="BL767" s="11"/>
      <c r="BM767" s="11"/>
    </row>
    <row r="768" spans="1:65" ht="14.25" customHeight="1">
      <c r="A768" s="11"/>
      <c r="B768" s="11"/>
      <c r="C768" s="47"/>
      <c r="D768" s="16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1"/>
      <c r="AY768" s="11"/>
      <c r="AZ768" s="11"/>
      <c r="BA768" s="11"/>
      <c r="BB768" s="11"/>
      <c r="BC768" s="11"/>
      <c r="BD768" s="11"/>
      <c r="BE768" s="11"/>
      <c r="BF768" s="11"/>
      <c r="BG768" s="11"/>
      <c r="BH768" s="11"/>
      <c r="BI768" s="11"/>
      <c r="BJ768" s="11"/>
      <c r="BK768" s="11"/>
      <c r="BL768" s="11"/>
      <c r="BM768" s="11"/>
    </row>
    <row r="769" spans="1:65" ht="14.25" customHeight="1">
      <c r="A769" s="11"/>
      <c r="B769" s="11"/>
      <c r="C769" s="47"/>
      <c r="D769" s="16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  <c r="AP769" s="11"/>
      <c r="AQ769" s="11"/>
      <c r="AR769" s="11"/>
      <c r="AS769" s="11"/>
      <c r="AT769" s="11"/>
      <c r="AU769" s="11"/>
      <c r="AV769" s="11"/>
      <c r="AW769" s="11"/>
      <c r="AX769" s="11"/>
      <c r="AY769" s="11"/>
      <c r="AZ769" s="11"/>
      <c r="BA769" s="11"/>
      <c r="BB769" s="11"/>
      <c r="BC769" s="11"/>
      <c r="BD769" s="11"/>
      <c r="BE769" s="11"/>
      <c r="BF769" s="11"/>
      <c r="BG769" s="11"/>
      <c r="BH769" s="11"/>
      <c r="BI769" s="11"/>
      <c r="BJ769" s="11"/>
      <c r="BK769" s="11"/>
      <c r="BL769" s="11"/>
      <c r="BM769" s="11"/>
    </row>
    <row r="770" spans="1:65" ht="14.25" customHeight="1">
      <c r="A770" s="11"/>
      <c r="B770" s="11"/>
      <c r="C770" s="47"/>
      <c r="D770" s="16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  <c r="AP770" s="11"/>
      <c r="AQ770" s="11"/>
      <c r="AR770" s="11"/>
      <c r="AS770" s="11"/>
      <c r="AT770" s="11"/>
      <c r="AU770" s="11"/>
      <c r="AV770" s="11"/>
      <c r="AW770" s="11"/>
      <c r="AX770" s="11"/>
      <c r="AY770" s="11"/>
      <c r="AZ770" s="11"/>
      <c r="BA770" s="11"/>
      <c r="BB770" s="11"/>
      <c r="BC770" s="11"/>
      <c r="BD770" s="11"/>
      <c r="BE770" s="11"/>
      <c r="BF770" s="11"/>
      <c r="BG770" s="11"/>
      <c r="BH770" s="11"/>
      <c r="BI770" s="11"/>
      <c r="BJ770" s="11"/>
      <c r="BK770" s="11"/>
      <c r="BL770" s="11"/>
      <c r="BM770" s="11"/>
    </row>
    <row r="771" spans="1:65" ht="14.25" customHeight="1">
      <c r="A771" s="11"/>
      <c r="B771" s="11"/>
      <c r="C771" s="47"/>
      <c r="D771" s="16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  <c r="AP771" s="11"/>
      <c r="AQ771" s="11"/>
      <c r="AR771" s="11"/>
      <c r="AS771" s="11"/>
      <c r="AT771" s="11"/>
      <c r="AU771" s="11"/>
      <c r="AV771" s="11"/>
      <c r="AW771" s="11"/>
      <c r="AX771" s="11"/>
      <c r="AY771" s="11"/>
      <c r="AZ771" s="11"/>
      <c r="BA771" s="11"/>
      <c r="BB771" s="11"/>
      <c r="BC771" s="11"/>
      <c r="BD771" s="11"/>
      <c r="BE771" s="11"/>
      <c r="BF771" s="11"/>
      <c r="BG771" s="11"/>
      <c r="BH771" s="11"/>
      <c r="BI771" s="11"/>
      <c r="BJ771" s="11"/>
      <c r="BK771" s="11"/>
      <c r="BL771" s="11"/>
      <c r="BM771" s="11"/>
    </row>
    <row r="772" spans="1:65" ht="14.25" customHeight="1">
      <c r="A772" s="11"/>
      <c r="B772" s="11"/>
      <c r="C772" s="47"/>
      <c r="D772" s="16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  <c r="AP772" s="11"/>
      <c r="AQ772" s="11"/>
      <c r="AR772" s="11"/>
      <c r="AS772" s="11"/>
      <c r="AT772" s="11"/>
      <c r="AU772" s="11"/>
      <c r="AV772" s="11"/>
      <c r="AW772" s="11"/>
      <c r="AX772" s="11"/>
      <c r="AY772" s="11"/>
      <c r="AZ772" s="11"/>
      <c r="BA772" s="11"/>
      <c r="BB772" s="11"/>
      <c r="BC772" s="11"/>
      <c r="BD772" s="11"/>
      <c r="BE772" s="11"/>
      <c r="BF772" s="11"/>
      <c r="BG772" s="11"/>
      <c r="BH772" s="11"/>
      <c r="BI772" s="11"/>
      <c r="BJ772" s="11"/>
      <c r="BK772" s="11"/>
      <c r="BL772" s="11"/>
      <c r="BM772" s="11"/>
    </row>
    <row r="773" spans="1:65" ht="14.25" customHeight="1">
      <c r="A773" s="11"/>
      <c r="B773" s="11"/>
      <c r="C773" s="47"/>
      <c r="D773" s="16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  <c r="AP773" s="11"/>
      <c r="AQ773" s="11"/>
      <c r="AR773" s="11"/>
      <c r="AS773" s="11"/>
      <c r="AT773" s="11"/>
      <c r="AU773" s="11"/>
      <c r="AV773" s="11"/>
      <c r="AW773" s="11"/>
      <c r="AX773" s="11"/>
      <c r="AY773" s="11"/>
      <c r="AZ773" s="11"/>
      <c r="BA773" s="11"/>
      <c r="BB773" s="11"/>
      <c r="BC773" s="11"/>
      <c r="BD773" s="11"/>
      <c r="BE773" s="11"/>
      <c r="BF773" s="11"/>
      <c r="BG773" s="11"/>
      <c r="BH773" s="11"/>
      <c r="BI773" s="11"/>
      <c r="BJ773" s="11"/>
      <c r="BK773" s="11"/>
      <c r="BL773" s="11"/>
      <c r="BM773" s="11"/>
    </row>
    <row r="774" spans="1:65" ht="14.25" customHeight="1">
      <c r="A774" s="11"/>
      <c r="B774" s="11"/>
      <c r="C774" s="47"/>
      <c r="D774" s="16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  <c r="AP774" s="11"/>
      <c r="AQ774" s="11"/>
      <c r="AR774" s="11"/>
      <c r="AS774" s="11"/>
      <c r="AT774" s="11"/>
      <c r="AU774" s="11"/>
      <c r="AV774" s="11"/>
      <c r="AW774" s="11"/>
      <c r="AX774" s="11"/>
      <c r="AY774" s="11"/>
      <c r="AZ774" s="11"/>
      <c r="BA774" s="11"/>
      <c r="BB774" s="11"/>
      <c r="BC774" s="11"/>
      <c r="BD774" s="11"/>
      <c r="BE774" s="11"/>
      <c r="BF774" s="11"/>
      <c r="BG774" s="11"/>
      <c r="BH774" s="11"/>
      <c r="BI774" s="11"/>
      <c r="BJ774" s="11"/>
      <c r="BK774" s="11"/>
      <c r="BL774" s="11"/>
      <c r="BM774" s="11"/>
    </row>
    <row r="775" spans="1:65" ht="14.25" customHeight="1">
      <c r="A775" s="11"/>
      <c r="B775" s="11"/>
      <c r="C775" s="47"/>
      <c r="D775" s="16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1"/>
      <c r="AP775" s="11"/>
      <c r="AQ775" s="11"/>
      <c r="AR775" s="11"/>
      <c r="AS775" s="11"/>
      <c r="AT775" s="11"/>
      <c r="AU775" s="11"/>
      <c r="AV775" s="11"/>
      <c r="AW775" s="11"/>
      <c r="AX775" s="11"/>
      <c r="AY775" s="11"/>
      <c r="AZ775" s="11"/>
      <c r="BA775" s="11"/>
      <c r="BB775" s="11"/>
      <c r="BC775" s="11"/>
      <c r="BD775" s="11"/>
      <c r="BE775" s="11"/>
      <c r="BF775" s="11"/>
      <c r="BG775" s="11"/>
      <c r="BH775" s="11"/>
      <c r="BI775" s="11"/>
      <c r="BJ775" s="11"/>
      <c r="BK775" s="11"/>
      <c r="BL775" s="11"/>
      <c r="BM775" s="11"/>
    </row>
    <row r="776" spans="1:65" ht="14.25" customHeight="1">
      <c r="A776" s="11"/>
      <c r="B776" s="11"/>
      <c r="C776" s="47"/>
      <c r="D776" s="16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  <c r="AP776" s="11"/>
      <c r="AQ776" s="11"/>
      <c r="AR776" s="11"/>
      <c r="AS776" s="11"/>
      <c r="AT776" s="11"/>
      <c r="AU776" s="11"/>
      <c r="AV776" s="11"/>
      <c r="AW776" s="11"/>
      <c r="AX776" s="11"/>
      <c r="AY776" s="11"/>
      <c r="AZ776" s="11"/>
      <c r="BA776" s="11"/>
      <c r="BB776" s="11"/>
      <c r="BC776" s="11"/>
      <c r="BD776" s="11"/>
      <c r="BE776" s="11"/>
      <c r="BF776" s="11"/>
      <c r="BG776" s="11"/>
      <c r="BH776" s="11"/>
      <c r="BI776" s="11"/>
      <c r="BJ776" s="11"/>
      <c r="BK776" s="11"/>
      <c r="BL776" s="11"/>
      <c r="BM776" s="11"/>
    </row>
    <row r="777" spans="1:65" ht="14.25" customHeight="1">
      <c r="A777" s="11"/>
      <c r="B777" s="11"/>
      <c r="C777" s="47"/>
      <c r="D777" s="16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1"/>
      <c r="AY777" s="11"/>
      <c r="AZ777" s="11"/>
      <c r="BA777" s="11"/>
      <c r="BB777" s="11"/>
      <c r="BC777" s="11"/>
      <c r="BD777" s="11"/>
      <c r="BE777" s="11"/>
      <c r="BF777" s="11"/>
      <c r="BG777" s="11"/>
      <c r="BH777" s="11"/>
      <c r="BI777" s="11"/>
      <c r="BJ777" s="11"/>
      <c r="BK777" s="11"/>
      <c r="BL777" s="11"/>
      <c r="BM777" s="11"/>
    </row>
    <row r="778" spans="1:65" ht="14.25" customHeight="1">
      <c r="A778" s="11"/>
      <c r="B778" s="11"/>
      <c r="C778" s="47"/>
      <c r="D778" s="16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1"/>
      <c r="AY778" s="11"/>
      <c r="AZ778" s="11"/>
      <c r="BA778" s="11"/>
      <c r="BB778" s="11"/>
      <c r="BC778" s="11"/>
      <c r="BD778" s="11"/>
      <c r="BE778" s="11"/>
      <c r="BF778" s="11"/>
      <c r="BG778" s="11"/>
      <c r="BH778" s="11"/>
      <c r="BI778" s="11"/>
      <c r="BJ778" s="11"/>
      <c r="BK778" s="11"/>
      <c r="BL778" s="11"/>
      <c r="BM778" s="11"/>
    </row>
    <row r="779" spans="1:65" ht="14.25" customHeight="1">
      <c r="A779" s="11"/>
      <c r="B779" s="11"/>
      <c r="C779" s="47"/>
      <c r="D779" s="16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1"/>
      <c r="AY779" s="11"/>
      <c r="AZ779" s="11"/>
      <c r="BA779" s="11"/>
      <c r="BB779" s="11"/>
      <c r="BC779" s="11"/>
      <c r="BD779" s="11"/>
      <c r="BE779" s="11"/>
      <c r="BF779" s="11"/>
      <c r="BG779" s="11"/>
      <c r="BH779" s="11"/>
      <c r="BI779" s="11"/>
      <c r="BJ779" s="11"/>
      <c r="BK779" s="11"/>
      <c r="BL779" s="11"/>
      <c r="BM779" s="11"/>
    </row>
    <row r="780" spans="1:65" ht="14.25" customHeight="1">
      <c r="A780" s="11"/>
      <c r="B780" s="11"/>
      <c r="C780" s="47"/>
      <c r="D780" s="16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1"/>
      <c r="AY780" s="11"/>
      <c r="AZ780" s="11"/>
      <c r="BA780" s="11"/>
      <c r="BB780" s="11"/>
      <c r="BC780" s="11"/>
      <c r="BD780" s="11"/>
      <c r="BE780" s="11"/>
      <c r="BF780" s="11"/>
      <c r="BG780" s="11"/>
      <c r="BH780" s="11"/>
      <c r="BI780" s="11"/>
      <c r="BJ780" s="11"/>
      <c r="BK780" s="11"/>
      <c r="BL780" s="11"/>
      <c r="BM780" s="11"/>
    </row>
    <row r="781" spans="1:65" ht="14.25" customHeight="1">
      <c r="A781" s="11"/>
      <c r="B781" s="11"/>
      <c r="C781" s="47"/>
      <c r="D781" s="16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  <c r="AP781" s="11"/>
      <c r="AQ781" s="11"/>
      <c r="AR781" s="11"/>
      <c r="AS781" s="11"/>
      <c r="AT781" s="11"/>
      <c r="AU781" s="11"/>
      <c r="AV781" s="11"/>
      <c r="AW781" s="11"/>
      <c r="AX781" s="11"/>
      <c r="AY781" s="11"/>
      <c r="AZ781" s="11"/>
      <c r="BA781" s="11"/>
      <c r="BB781" s="11"/>
      <c r="BC781" s="11"/>
      <c r="BD781" s="11"/>
      <c r="BE781" s="11"/>
      <c r="BF781" s="11"/>
      <c r="BG781" s="11"/>
      <c r="BH781" s="11"/>
      <c r="BI781" s="11"/>
      <c r="BJ781" s="11"/>
      <c r="BK781" s="11"/>
      <c r="BL781" s="11"/>
      <c r="BM781" s="11"/>
    </row>
    <row r="782" spans="1:65" ht="14.25" customHeight="1">
      <c r="A782" s="11"/>
      <c r="B782" s="11"/>
      <c r="C782" s="47"/>
      <c r="D782" s="16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1"/>
      <c r="AY782" s="11"/>
      <c r="AZ782" s="11"/>
      <c r="BA782" s="11"/>
      <c r="BB782" s="11"/>
      <c r="BC782" s="11"/>
      <c r="BD782" s="11"/>
      <c r="BE782" s="11"/>
      <c r="BF782" s="11"/>
      <c r="BG782" s="11"/>
      <c r="BH782" s="11"/>
      <c r="BI782" s="11"/>
      <c r="BJ782" s="11"/>
      <c r="BK782" s="11"/>
      <c r="BL782" s="11"/>
      <c r="BM782" s="11"/>
    </row>
    <row r="783" spans="1:65" ht="14.25" customHeight="1">
      <c r="A783" s="11"/>
      <c r="B783" s="11"/>
      <c r="C783" s="47"/>
      <c r="D783" s="16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1"/>
      <c r="AY783" s="11"/>
      <c r="AZ783" s="11"/>
      <c r="BA783" s="11"/>
      <c r="BB783" s="11"/>
      <c r="BC783" s="11"/>
      <c r="BD783" s="11"/>
      <c r="BE783" s="11"/>
      <c r="BF783" s="11"/>
      <c r="BG783" s="11"/>
      <c r="BH783" s="11"/>
      <c r="BI783" s="11"/>
      <c r="BJ783" s="11"/>
      <c r="BK783" s="11"/>
      <c r="BL783" s="11"/>
      <c r="BM783" s="11"/>
    </row>
    <row r="784" spans="1:65" ht="14.25" customHeight="1">
      <c r="A784" s="11"/>
      <c r="B784" s="11"/>
      <c r="C784" s="47"/>
      <c r="D784" s="16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1"/>
      <c r="AY784" s="11"/>
      <c r="AZ784" s="11"/>
      <c r="BA784" s="11"/>
      <c r="BB784" s="11"/>
      <c r="BC784" s="11"/>
      <c r="BD784" s="11"/>
      <c r="BE784" s="11"/>
      <c r="BF784" s="11"/>
      <c r="BG784" s="11"/>
      <c r="BH784" s="11"/>
      <c r="BI784" s="11"/>
      <c r="BJ784" s="11"/>
      <c r="BK784" s="11"/>
      <c r="BL784" s="11"/>
      <c r="BM784" s="11"/>
    </row>
    <row r="785" spans="1:65" ht="14.25" customHeight="1">
      <c r="A785" s="11"/>
      <c r="B785" s="11"/>
      <c r="C785" s="47"/>
      <c r="D785" s="16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1"/>
      <c r="AY785" s="11"/>
      <c r="AZ785" s="11"/>
      <c r="BA785" s="11"/>
      <c r="BB785" s="11"/>
      <c r="BC785" s="11"/>
      <c r="BD785" s="11"/>
      <c r="BE785" s="11"/>
      <c r="BF785" s="11"/>
      <c r="BG785" s="11"/>
      <c r="BH785" s="11"/>
      <c r="BI785" s="11"/>
      <c r="BJ785" s="11"/>
      <c r="BK785" s="11"/>
      <c r="BL785" s="11"/>
      <c r="BM785" s="11"/>
    </row>
    <row r="786" spans="1:65" ht="14.25" customHeight="1">
      <c r="A786" s="11"/>
      <c r="B786" s="11"/>
      <c r="C786" s="47"/>
      <c r="D786" s="16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1"/>
      <c r="AY786" s="11"/>
      <c r="AZ786" s="11"/>
      <c r="BA786" s="11"/>
      <c r="BB786" s="11"/>
      <c r="BC786" s="11"/>
      <c r="BD786" s="11"/>
      <c r="BE786" s="11"/>
      <c r="BF786" s="11"/>
      <c r="BG786" s="11"/>
      <c r="BH786" s="11"/>
      <c r="BI786" s="11"/>
      <c r="BJ786" s="11"/>
      <c r="BK786" s="11"/>
      <c r="BL786" s="11"/>
      <c r="BM786" s="11"/>
    </row>
    <row r="787" spans="1:65" ht="14.25" customHeight="1">
      <c r="A787" s="11"/>
      <c r="B787" s="11"/>
      <c r="C787" s="47"/>
      <c r="D787" s="16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  <c r="AP787" s="11"/>
      <c r="AQ787" s="11"/>
      <c r="AR787" s="11"/>
      <c r="AS787" s="11"/>
      <c r="AT787" s="11"/>
      <c r="AU787" s="11"/>
      <c r="AV787" s="11"/>
      <c r="AW787" s="11"/>
      <c r="AX787" s="11"/>
      <c r="AY787" s="11"/>
      <c r="AZ787" s="11"/>
      <c r="BA787" s="11"/>
      <c r="BB787" s="11"/>
      <c r="BC787" s="11"/>
      <c r="BD787" s="11"/>
      <c r="BE787" s="11"/>
      <c r="BF787" s="11"/>
      <c r="BG787" s="11"/>
      <c r="BH787" s="11"/>
      <c r="BI787" s="11"/>
      <c r="BJ787" s="11"/>
      <c r="BK787" s="11"/>
      <c r="BL787" s="11"/>
      <c r="BM787" s="11"/>
    </row>
    <row r="788" spans="1:65" ht="14.25" customHeight="1">
      <c r="A788" s="11"/>
      <c r="B788" s="11"/>
      <c r="C788" s="47"/>
      <c r="D788" s="16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  <c r="AP788" s="11"/>
      <c r="AQ788" s="11"/>
      <c r="AR788" s="11"/>
      <c r="AS788" s="11"/>
      <c r="AT788" s="11"/>
      <c r="AU788" s="11"/>
      <c r="AV788" s="11"/>
      <c r="AW788" s="11"/>
      <c r="AX788" s="11"/>
      <c r="AY788" s="11"/>
      <c r="AZ788" s="11"/>
      <c r="BA788" s="11"/>
      <c r="BB788" s="11"/>
      <c r="BC788" s="11"/>
      <c r="BD788" s="11"/>
      <c r="BE788" s="11"/>
      <c r="BF788" s="11"/>
      <c r="BG788" s="11"/>
      <c r="BH788" s="11"/>
      <c r="BI788" s="11"/>
      <c r="BJ788" s="11"/>
      <c r="BK788" s="11"/>
      <c r="BL788" s="11"/>
      <c r="BM788" s="11"/>
    </row>
    <row r="789" spans="1:65" ht="14.25" customHeight="1">
      <c r="A789" s="11"/>
      <c r="B789" s="11"/>
      <c r="C789" s="47"/>
      <c r="D789" s="16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  <c r="AP789" s="11"/>
      <c r="AQ789" s="11"/>
      <c r="AR789" s="11"/>
      <c r="AS789" s="11"/>
      <c r="AT789" s="11"/>
      <c r="AU789" s="11"/>
      <c r="AV789" s="11"/>
      <c r="AW789" s="11"/>
      <c r="AX789" s="11"/>
      <c r="AY789" s="11"/>
      <c r="AZ789" s="11"/>
      <c r="BA789" s="11"/>
      <c r="BB789" s="11"/>
      <c r="BC789" s="11"/>
      <c r="BD789" s="11"/>
      <c r="BE789" s="11"/>
      <c r="BF789" s="11"/>
      <c r="BG789" s="11"/>
      <c r="BH789" s="11"/>
      <c r="BI789" s="11"/>
      <c r="BJ789" s="11"/>
      <c r="BK789" s="11"/>
      <c r="BL789" s="11"/>
      <c r="BM789" s="11"/>
    </row>
    <row r="790" spans="1:65" ht="14.25" customHeight="1">
      <c r="A790" s="11"/>
      <c r="B790" s="11"/>
      <c r="C790" s="47"/>
      <c r="D790" s="16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  <c r="AP790" s="11"/>
      <c r="AQ790" s="11"/>
      <c r="AR790" s="11"/>
      <c r="AS790" s="11"/>
      <c r="AT790" s="11"/>
      <c r="AU790" s="11"/>
      <c r="AV790" s="11"/>
      <c r="AW790" s="11"/>
      <c r="AX790" s="11"/>
      <c r="AY790" s="11"/>
      <c r="AZ790" s="11"/>
      <c r="BA790" s="11"/>
      <c r="BB790" s="11"/>
      <c r="BC790" s="11"/>
      <c r="BD790" s="11"/>
      <c r="BE790" s="11"/>
      <c r="BF790" s="11"/>
      <c r="BG790" s="11"/>
      <c r="BH790" s="11"/>
      <c r="BI790" s="11"/>
      <c r="BJ790" s="11"/>
      <c r="BK790" s="11"/>
      <c r="BL790" s="11"/>
      <c r="BM790" s="11"/>
    </row>
    <row r="791" spans="1:65" ht="14.25" customHeight="1">
      <c r="A791" s="11"/>
      <c r="B791" s="11"/>
      <c r="C791" s="47"/>
      <c r="D791" s="16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  <c r="AV791" s="11"/>
      <c r="AW791" s="11"/>
      <c r="AX791" s="11"/>
      <c r="AY791" s="11"/>
      <c r="AZ791" s="11"/>
      <c r="BA791" s="11"/>
      <c r="BB791" s="11"/>
      <c r="BC791" s="11"/>
      <c r="BD791" s="11"/>
      <c r="BE791" s="11"/>
      <c r="BF791" s="11"/>
      <c r="BG791" s="11"/>
      <c r="BH791" s="11"/>
      <c r="BI791" s="11"/>
      <c r="BJ791" s="11"/>
      <c r="BK791" s="11"/>
      <c r="BL791" s="11"/>
      <c r="BM791" s="11"/>
    </row>
    <row r="792" spans="1:65" ht="14.25" customHeight="1">
      <c r="A792" s="11"/>
      <c r="B792" s="11"/>
      <c r="C792" s="47"/>
      <c r="D792" s="16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  <c r="AV792" s="11"/>
      <c r="AW792" s="11"/>
      <c r="AX792" s="11"/>
      <c r="AY792" s="11"/>
      <c r="AZ792" s="11"/>
      <c r="BA792" s="11"/>
      <c r="BB792" s="11"/>
      <c r="BC792" s="11"/>
      <c r="BD792" s="11"/>
      <c r="BE792" s="11"/>
      <c r="BF792" s="11"/>
      <c r="BG792" s="11"/>
      <c r="BH792" s="11"/>
      <c r="BI792" s="11"/>
      <c r="BJ792" s="11"/>
      <c r="BK792" s="11"/>
      <c r="BL792" s="11"/>
      <c r="BM792" s="11"/>
    </row>
    <row r="793" spans="1:65" ht="14.25" customHeight="1">
      <c r="A793" s="11"/>
      <c r="B793" s="11"/>
      <c r="C793" s="47"/>
      <c r="D793" s="16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  <c r="AP793" s="11"/>
      <c r="AQ793" s="11"/>
      <c r="AR793" s="11"/>
      <c r="AS793" s="11"/>
      <c r="AT793" s="11"/>
      <c r="AU793" s="11"/>
      <c r="AV793" s="11"/>
      <c r="AW793" s="11"/>
      <c r="AX793" s="11"/>
      <c r="AY793" s="11"/>
      <c r="AZ793" s="11"/>
      <c r="BA793" s="11"/>
      <c r="BB793" s="11"/>
      <c r="BC793" s="11"/>
      <c r="BD793" s="11"/>
      <c r="BE793" s="11"/>
      <c r="BF793" s="11"/>
      <c r="BG793" s="11"/>
      <c r="BH793" s="11"/>
      <c r="BI793" s="11"/>
      <c r="BJ793" s="11"/>
      <c r="BK793" s="11"/>
      <c r="BL793" s="11"/>
      <c r="BM793" s="11"/>
    </row>
    <row r="794" spans="1:65" ht="14.25" customHeight="1">
      <c r="A794" s="11"/>
      <c r="B794" s="11"/>
      <c r="C794" s="47"/>
      <c r="D794" s="16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  <c r="AP794" s="11"/>
      <c r="AQ794" s="11"/>
      <c r="AR794" s="11"/>
      <c r="AS794" s="11"/>
      <c r="AT794" s="11"/>
      <c r="AU794" s="11"/>
      <c r="AV794" s="11"/>
      <c r="AW794" s="11"/>
      <c r="AX794" s="11"/>
      <c r="AY794" s="11"/>
      <c r="AZ794" s="11"/>
      <c r="BA794" s="11"/>
      <c r="BB794" s="11"/>
      <c r="BC794" s="11"/>
      <c r="BD794" s="11"/>
      <c r="BE794" s="11"/>
      <c r="BF794" s="11"/>
      <c r="BG794" s="11"/>
      <c r="BH794" s="11"/>
      <c r="BI794" s="11"/>
      <c r="BJ794" s="11"/>
      <c r="BK794" s="11"/>
      <c r="BL794" s="11"/>
      <c r="BM794" s="11"/>
    </row>
    <row r="795" spans="1:65" ht="14.25" customHeight="1">
      <c r="A795" s="11"/>
      <c r="B795" s="11"/>
      <c r="C795" s="47"/>
      <c r="D795" s="16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1"/>
      <c r="AY795" s="11"/>
      <c r="AZ795" s="11"/>
      <c r="BA795" s="11"/>
      <c r="BB795" s="11"/>
      <c r="BC795" s="11"/>
      <c r="BD795" s="11"/>
      <c r="BE795" s="11"/>
      <c r="BF795" s="11"/>
      <c r="BG795" s="11"/>
      <c r="BH795" s="11"/>
      <c r="BI795" s="11"/>
      <c r="BJ795" s="11"/>
      <c r="BK795" s="11"/>
      <c r="BL795" s="11"/>
      <c r="BM795" s="11"/>
    </row>
    <row r="796" spans="1:65" ht="14.25" customHeight="1">
      <c r="A796" s="11"/>
      <c r="B796" s="11"/>
      <c r="C796" s="47"/>
      <c r="D796" s="16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1"/>
      <c r="AY796" s="11"/>
      <c r="AZ796" s="11"/>
      <c r="BA796" s="11"/>
      <c r="BB796" s="11"/>
      <c r="BC796" s="11"/>
      <c r="BD796" s="11"/>
      <c r="BE796" s="11"/>
      <c r="BF796" s="11"/>
      <c r="BG796" s="11"/>
      <c r="BH796" s="11"/>
      <c r="BI796" s="11"/>
      <c r="BJ796" s="11"/>
      <c r="BK796" s="11"/>
      <c r="BL796" s="11"/>
      <c r="BM796" s="11"/>
    </row>
    <row r="797" spans="1:65" ht="14.25" customHeight="1">
      <c r="A797" s="11"/>
      <c r="B797" s="11"/>
      <c r="C797" s="47"/>
      <c r="D797" s="16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1"/>
      <c r="AY797" s="11"/>
      <c r="AZ797" s="11"/>
      <c r="BA797" s="11"/>
      <c r="BB797" s="11"/>
      <c r="BC797" s="11"/>
      <c r="BD797" s="11"/>
      <c r="BE797" s="11"/>
      <c r="BF797" s="11"/>
      <c r="BG797" s="11"/>
      <c r="BH797" s="11"/>
      <c r="BI797" s="11"/>
      <c r="BJ797" s="11"/>
      <c r="BK797" s="11"/>
      <c r="BL797" s="11"/>
      <c r="BM797" s="11"/>
    </row>
    <row r="798" spans="1:65" ht="14.25" customHeight="1">
      <c r="A798" s="11"/>
      <c r="B798" s="11"/>
      <c r="C798" s="47"/>
      <c r="D798" s="16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1"/>
      <c r="AY798" s="11"/>
      <c r="AZ798" s="11"/>
      <c r="BA798" s="11"/>
      <c r="BB798" s="11"/>
      <c r="BC798" s="11"/>
      <c r="BD798" s="11"/>
      <c r="BE798" s="11"/>
      <c r="BF798" s="11"/>
      <c r="BG798" s="11"/>
      <c r="BH798" s="11"/>
      <c r="BI798" s="11"/>
      <c r="BJ798" s="11"/>
      <c r="BK798" s="11"/>
      <c r="BL798" s="11"/>
      <c r="BM798" s="11"/>
    </row>
    <row r="799" spans="1:65" ht="14.25" customHeight="1">
      <c r="A799" s="11"/>
      <c r="B799" s="11"/>
      <c r="C799" s="47"/>
      <c r="D799" s="16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  <c r="AP799" s="11"/>
      <c r="AQ799" s="11"/>
      <c r="AR799" s="11"/>
      <c r="AS799" s="11"/>
      <c r="AT799" s="11"/>
      <c r="AU799" s="11"/>
      <c r="AV799" s="11"/>
      <c r="AW799" s="11"/>
      <c r="AX799" s="11"/>
      <c r="AY799" s="11"/>
      <c r="AZ799" s="11"/>
      <c r="BA799" s="11"/>
      <c r="BB799" s="11"/>
      <c r="BC799" s="11"/>
      <c r="BD799" s="11"/>
      <c r="BE799" s="11"/>
      <c r="BF799" s="11"/>
      <c r="BG799" s="11"/>
      <c r="BH799" s="11"/>
      <c r="BI799" s="11"/>
      <c r="BJ799" s="11"/>
      <c r="BK799" s="11"/>
      <c r="BL799" s="11"/>
      <c r="BM799" s="11"/>
    </row>
    <row r="800" spans="1:65" ht="14.25" customHeight="1">
      <c r="A800" s="11"/>
      <c r="B800" s="11"/>
      <c r="C800" s="47"/>
      <c r="D800" s="16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1"/>
      <c r="AY800" s="11"/>
      <c r="AZ800" s="11"/>
      <c r="BA800" s="11"/>
      <c r="BB800" s="11"/>
      <c r="BC800" s="11"/>
      <c r="BD800" s="11"/>
      <c r="BE800" s="11"/>
      <c r="BF800" s="11"/>
      <c r="BG800" s="11"/>
      <c r="BH800" s="11"/>
      <c r="BI800" s="11"/>
      <c r="BJ800" s="11"/>
      <c r="BK800" s="11"/>
      <c r="BL800" s="11"/>
      <c r="BM800" s="11"/>
    </row>
    <row r="801" spans="1:65" ht="14.25" customHeight="1">
      <c r="A801" s="11"/>
      <c r="B801" s="11"/>
      <c r="C801" s="47"/>
      <c r="D801" s="16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1"/>
      <c r="AY801" s="11"/>
      <c r="AZ801" s="11"/>
      <c r="BA801" s="11"/>
      <c r="BB801" s="11"/>
      <c r="BC801" s="11"/>
      <c r="BD801" s="11"/>
      <c r="BE801" s="11"/>
      <c r="BF801" s="11"/>
      <c r="BG801" s="11"/>
      <c r="BH801" s="11"/>
      <c r="BI801" s="11"/>
      <c r="BJ801" s="11"/>
      <c r="BK801" s="11"/>
      <c r="BL801" s="11"/>
      <c r="BM801" s="11"/>
    </row>
    <row r="802" spans="1:65" ht="14.25" customHeight="1">
      <c r="A802" s="11"/>
      <c r="B802" s="11"/>
      <c r="C802" s="47"/>
      <c r="D802" s="16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  <c r="AV802" s="11"/>
      <c r="AW802" s="11"/>
      <c r="AX802" s="11"/>
      <c r="AY802" s="11"/>
      <c r="AZ802" s="11"/>
      <c r="BA802" s="11"/>
      <c r="BB802" s="11"/>
      <c r="BC802" s="11"/>
      <c r="BD802" s="11"/>
      <c r="BE802" s="11"/>
      <c r="BF802" s="11"/>
      <c r="BG802" s="11"/>
      <c r="BH802" s="11"/>
      <c r="BI802" s="11"/>
      <c r="BJ802" s="11"/>
      <c r="BK802" s="11"/>
      <c r="BL802" s="11"/>
      <c r="BM802" s="11"/>
    </row>
    <row r="803" spans="1:65" ht="14.25" customHeight="1">
      <c r="A803" s="11"/>
      <c r="B803" s="11"/>
      <c r="C803" s="47"/>
      <c r="D803" s="16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  <c r="AV803" s="11"/>
      <c r="AW803" s="11"/>
      <c r="AX803" s="11"/>
      <c r="AY803" s="11"/>
      <c r="AZ803" s="11"/>
      <c r="BA803" s="11"/>
      <c r="BB803" s="11"/>
      <c r="BC803" s="11"/>
      <c r="BD803" s="11"/>
      <c r="BE803" s="11"/>
      <c r="BF803" s="11"/>
      <c r="BG803" s="11"/>
      <c r="BH803" s="11"/>
      <c r="BI803" s="11"/>
      <c r="BJ803" s="11"/>
      <c r="BK803" s="11"/>
      <c r="BL803" s="11"/>
      <c r="BM803" s="11"/>
    </row>
    <row r="804" spans="1:65" ht="14.25" customHeight="1">
      <c r="A804" s="11"/>
      <c r="B804" s="11"/>
      <c r="C804" s="47"/>
      <c r="D804" s="16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11"/>
      <c r="AW804" s="11"/>
      <c r="AX804" s="11"/>
      <c r="AY804" s="11"/>
      <c r="AZ804" s="11"/>
      <c r="BA804" s="11"/>
      <c r="BB804" s="11"/>
      <c r="BC804" s="11"/>
      <c r="BD804" s="11"/>
      <c r="BE804" s="11"/>
      <c r="BF804" s="11"/>
      <c r="BG804" s="11"/>
      <c r="BH804" s="11"/>
      <c r="BI804" s="11"/>
      <c r="BJ804" s="11"/>
      <c r="BK804" s="11"/>
      <c r="BL804" s="11"/>
      <c r="BM804" s="11"/>
    </row>
    <row r="805" spans="1:65" ht="14.25" customHeight="1">
      <c r="A805" s="11"/>
      <c r="B805" s="11"/>
      <c r="C805" s="47"/>
      <c r="D805" s="16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  <c r="AP805" s="11"/>
      <c r="AQ805" s="11"/>
      <c r="AR805" s="11"/>
      <c r="AS805" s="11"/>
      <c r="AT805" s="11"/>
      <c r="AU805" s="11"/>
      <c r="AV805" s="11"/>
      <c r="AW805" s="11"/>
      <c r="AX805" s="11"/>
      <c r="AY805" s="11"/>
      <c r="AZ805" s="11"/>
      <c r="BA805" s="11"/>
      <c r="BB805" s="11"/>
      <c r="BC805" s="11"/>
      <c r="BD805" s="11"/>
      <c r="BE805" s="11"/>
      <c r="BF805" s="11"/>
      <c r="BG805" s="11"/>
      <c r="BH805" s="11"/>
      <c r="BI805" s="11"/>
      <c r="BJ805" s="11"/>
      <c r="BK805" s="11"/>
      <c r="BL805" s="11"/>
      <c r="BM805" s="11"/>
    </row>
    <row r="806" spans="1:65" ht="14.25" customHeight="1">
      <c r="A806" s="11"/>
      <c r="B806" s="11"/>
      <c r="C806" s="47"/>
      <c r="D806" s="16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  <c r="AP806" s="11"/>
      <c r="AQ806" s="11"/>
      <c r="AR806" s="11"/>
      <c r="AS806" s="11"/>
      <c r="AT806" s="11"/>
      <c r="AU806" s="11"/>
      <c r="AV806" s="11"/>
      <c r="AW806" s="11"/>
      <c r="AX806" s="11"/>
      <c r="AY806" s="11"/>
      <c r="AZ806" s="11"/>
      <c r="BA806" s="11"/>
      <c r="BB806" s="11"/>
      <c r="BC806" s="11"/>
      <c r="BD806" s="11"/>
      <c r="BE806" s="11"/>
      <c r="BF806" s="11"/>
      <c r="BG806" s="11"/>
      <c r="BH806" s="11"/>
      <c r="BI806" s="11"/>
      <c r="BJ806" s="11"/>
      <c r="BK806" s="11"/>
      <c r="BL806" s="11"/>
      <c r="BM806" s="11"/>
    </row>
    <row r="807" spans="1:65" ht="14.25" customHeight="1">
      <c r="A807" s="11"/>
      <c r="B807" s="11"/>
      <c r="C807" s="47"/>
      <c r="D807" s="16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1"/>
      <c r="AP807" s="11"/>
      <c r="AQ807" s="11"/>
      <c r="AR807" s="11"/>
      <c r="AS807" s="11"/>
      <c r="AT807" s="11"/>
      <c r="AU807" s="11"/>
      <c r="AV807" s="11"/>
      <c r="AW807" s="11"/>
      <c r="AX807" s="11"/>
      <c r="AY807" s="11"/>
      <c r="AZ807" s="11"/>
      <c r="BA807" s="11"/>
      <c r="BB807" s="11"/>
      <c r="BC807" s="11"/>
      <c r="BD807" s="11"/>
      <c r="BE807" s="11"/>
      <c r="BF807" s="11"/>
      <c r="BG807" s="11"/>
      <c r="BH807" s="11"/>
      <c r="BI807" s="11"/>
      <c r="BJ807" s="11"/>
      <c r="BK807" s="11"/>
      <c r="BL807" s="11"/>
      <c r="BM807" s="11"/>
    </row>
    <row r="808" spans="1:65" ht="14.25" customHeight="1">
      <c r="A808" s="11"/>
      <c r="B808" s="11"/>
      <c r="C808" s="47"/>
      <c r="D808" s="16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1"/>
      <c r="AP808" s="11"/>
      <c r="AQ808" s="11"/>
      <c r="AR808" s="11"/>
      <c r="AS808" s="11"/>
      <c r="AT808" s="11"/>
      <c r="AU808" s="11"/>
      <c r="AV808" s="11"/>
      <c r="AW808" s="11"/>
      <c r="AX808" s="11"/>
      <c r="AY808" s="11"/>
      <c r="AZ808" s="11"/>
      <c r="BA808" s="11"/>
      <c r="BB808" s="11"/>
      <c r="BC808" s="11"/>
      <c r="BD808" s="11"/>
      <c r="BE808" s="11"/>
      <c r="BF808" s="11"/>
      <c r="BG808" s="11"/>
      <c r="BH808" s="11"/>
      <c r="BI808" s="11"/>
      <c r="BJ808" s="11"/>
      <c r="BK808" s="11"/>
      <c r="BL808" s="11"/>
      <c r="BM808" s="11"/>
    </row>
    <row r="809" spans="1:65" ht="14.25" customHeight="1">
      <c r="A809" s="11"/>
      <c r="B809" s="11"/>
      <c r="C809" s="47"/>
      <c r="D809" s="16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1"/>
      <c r="AP809" s="11"/>
      <c r="AQ809" s="11"/>
      <c r="AR809" s="11"/>
      <c r="AS809" s="11"/>
      <c r="AT809" s="11"/>
      <c r="AU809" s="11"/>
      <c r="AV809" s="11"/>
      <c r="AW809" s="11"/>
      <c r="AX809" s="11"/>
      <c r="AY809" s="11"/>
      <c r="AZ809" s="11"/>
      <c r="BA809" s="11"/>
      <c r="BB809" s="11"/>
      <c r="BC809" s="11"/>
      <c r="BD809" s="11"/>
      <c r="BE809" s="11"/>
      <c r="BF809" s="11"/>
      <c r="BG809" s="11"/>
      <c r="BH809" s="11"/>
      <c r="BI809" s="11"/>
      <c r="BJ809" s="11"/>
      <c r="BK809" s="11"/>
      <c r="BL809" s="11"/>
      <c r="BM809" s="11"/>
    </row>
    <row r="810" spans="1:65" ht="14.25" customHeight="1">
      <c r="A810" s="11"/>
      <c r="B810" s="11"/>
      <c r="C810" s="47"/>
      <c r="D810" s="16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  <c r="AP810" s="11"/>
      <c r="AQ810" s="11"/>
      <c r="AR810" s="11"/>
      <c r="AS810" s="11"/>
      <c r="AT810" s="11"/>
      <c r="AU810" s="11"/>
      <c r="AV810" s="11"/>
      <c r="AW810" s="11"/>
      <c r="AX810" s="11"/>
      <c r="AY810" s="11"/>
      <c r="AZ810" s="11"/>
      <c r="BA810" s="11"/>
      <c r="BB810" s="11"/>
      <c r="BC810" s="11"/>
      <c r="BD810" s="11"/>
      <c r="BE810" s="11"/>
      <c r="BF810" s="11"/>
      <c r="BG810" s="11"/>
      <c r="BH810" s="11"/>
      <c r="BI810" s="11"/>
      <c r="BJ810" s="11"/>
      <c r="BK810" s="11"/>
      <c r="BL810" s="11"/>
      <c r="BM810" s="11"/>
    </row>
    <row r="811" spans="1:65" ht="14.25" customHeight="1">
      <c r="A811" s="11"/>
      <c r="B811" s="11"/>
      <c r="C811" s="47"/>
      <c r="D811" s="16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  <c r="AP811" s="11"/>
      <c r="AQ811" s="11"/>
      <c r="AR811" s="11"/>
      <c r="AS811" s="11"/>
      <c r="AT811" s="11"/>
      <c r="AU811" s="11"/>
      <c r="AV811" s="11"/>
      <c r="AW811" s="11"/>
      <c r="AX811" s="11"/>
      <c r="AY811" s="11"/>
      <c r="AZ811" s="11"/>
      <c r="BA811" s="11"/>
      <c r="BB811" s="11"/>
      <c r="BC811" s="11"/>
      <c r="BD811" s="11"/>
      <c r="BE811" s="11"/>
      <c r="BF811" s="11"/>
      <c r="BG811" s="11"/>
      <c r="BH811" s="11"/>
      <c r="BI811" s="11"/>
      <c r="BJ811" s="11"/>
      <c r="BK811" s="11"/>
      <c r="BL811" s="11"/>
      <c r="BM811" s="11"/>
    </row>
    <row r="812" spans="1:65" ht="14.25" customHeight="1">
      <c r="A812" s="11"/>
      <c r="B812" s="11"/>
      <c r="C812" s="47"/>
      <c r="D812" s="16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  <c r="AP812" s="11"/>
      <c r="AQ812" s="11"/>
      <c r="AR812" s="11"/>
      <c r="AS812" s="11"/>
      <c r="AT812" s="11"/>
      <c r="AU812" s="11"/>
      <c r="AV812" s="11"/>
      <c r="AW812" s="11"/>
      <c r="AX812" s="11"/>
      <c r="AY812" s="11"/>
      <c r="AZ812" s="11"/>
      <c r="BA812" s="11"/>
      <c r="BB812" s="11"/>
      <c r="BC812" s="11"/>
      <c r="BD812" s="11"/>
      <c r="BE812" s="11"/>
      <c r="BF812" s="11"/>
      <c r="BG812" s="11"/>
      <c r="BH812" s="11"/>
      <c r="BI812" s="11"/>
      <c r="BJ812" s="11"/>
      <c r="BK812" s="11"/>
      <c r="BL812" s="11"/>
      <c r="BM812" s="11"/>
    </row>
    <row r="813" spans="1:65" ht="14.25" customHeight="1">
      <c r="A813" s="11"/>
      <c r="B813" s="11"/>
      <c r="C813" s="47"/>
      <c r="D813" s="16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  <c r="AP813" s="11"/>
      <c r="AQ813" s="11"/>
      <c r="AR813" s="11"/>
      <c r="AS813" s="11"/>
      <c r="AT813" s="11"/>
      <c r="AU813" s="11"/>
      <c r="AV813" s="11"/>
      <c r="AW813" s="11"/>
      <c r="AX813" s="11"/>
      <c r="AY813" s="11"/>
      <c r="AZ813" s="11"/>
      <c r="BA813" s="11"/>
      <c r="BB813" s="11"/>
      <c r="BC813" s="11"/>
      <c r="BD813" s="11"/>
      <c r="BE813" s="11"/>
      <c r="BF813" s="11"/>
      <c r="BG813" s="11"/>
      <c r="BH813" s="11"/>
      <c r="BI813" s="11"/>
      <c r="BJ813" s="11"/>
      <c r="BK813" s="11"/>
      <c r="BL813" s="11"/>
      <c r="BM813" s="11"/>
    </row>
    <row r="814" spans="1:65" ht="14.25" customHeight="1">
      <c r="A814" s="11"/>
      <c r="B814" s="11"/>
      <c r="C814" s="47"/>
      <c r="D814" s="16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  <c r="AP814" s="11"/>
      <c r="AQ814" s="11"/>
      <c r="AR814" s="11"/>
      <c r="AS814" s="11"/>
      <c r="AT814" s="11"/>
      <c r="AU814" s="11"/>
      <c r="AV814" s="11"/>
      <c r="AW814" s="11"/>
      <c r="AX814" s="11"/>
      <c r="AY814" s="11"/>
      <c r="AZ814" s="11"/>
      <c r="BA814" s="11"/>
      <c r="BB814" s="11"/>
      <c r="BC814" s="11"/>
      <c r="BD814" s="11"/>
      <c r="BE814" s="11"/>
      <c r="BF814" s="11"/>
      <c r="BG814" s="11"/>
      <c r="BH814" s="11"/>
      <c r="BI814" s="11"/>
      <c r="BJ814" s="11"/>
      <c r="BK814" s="11"/>
      <c r="BL814" s="11"/>
      <c r="BM814" s="11"/>
    </row>
    <row r="815" spans="1:65" ht="14.25" customHeight="1">
      <c r="A815" s="11"/>
      <c r="B815" s="11"/>
      <c r="C815" s="47"/>
      <c r="D815" s="16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  <c r="AP815" s="11"/>
      <c r="AQ815" s="11"/>
      <c r="AR815" s="11"/>
      <c r="AS815" s="11"/>
      <c r="AT815" s="11"/>
      <c r="AU815" s="11"/>
      <c r="AV815" s="11"/>
      <c r="AW815" s="11"/>
      <c r="AX815" s="11"/>
      <c r="AY815" s="11"/>
      <c r="AZ815" s="11"/>
      <c r="BA815" s="11"/>
      <c r="BB815" s="11"/>
      <c r="BC815" s="11"/>
      <c r="BD815" s="11"/>
      <c r="BE815" s="11"/>
      <c r="BF815" s="11"/>
      <c r="BG815" s="11"/>
      <c r="BH815" s="11"/>
      <c r="BI815" s="11"/>
      <c r="BJ815" s="11"/>
      <c r="BK815" s="11"/>
      <c r="BL815" s="11"/>
      <c r="BM815" s="11"/>
    </row>
    <row r="816" spans="1:65" ht="14.25" customHeight="1">
      <c r="A816" s="11"/>
      <c r="B816" s="11"/>
      <c r="C816" s="47"/>
      <c r="D816" s="16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  <c r="AP816" s="11"/>
      <c r="AQ816" s="11"/>
      <c r="AR816" s="11"/>
      <c r="AS816" s="11"/>
      <c r="AT816" s="11"/>
      <c r="AU816" s="11"/>
      <c r="AV816" s="11"/>
      <c r="AW816" s="11"/>
      <c r="AX816" s="11"/>
      <c r="AY816" s="11"/>
      <c r="AZ816" s="11"/>
      <c r="BA816" s="11"/>
      <c r="BB816" s="11"/>
      <c r="BC816" s="11"/>
      <c r="BD816" s="11"/>
      <c r="BE816" s="11"/>
      <c r="BF816" s="11"/>
      <c r="BG816" s="11"/>
      <c r="BH816" s="11"/>
      <c r="BI816" s="11"/>
      <c r="BJ816" s="11"/>
      <c r="BK816" s="11"/>
      <c r="BL816" s="11"/>
      <c r="BM816" s="11"/>
    </row>
    <row r="817" spans="1:65" ht="14.25" customHeight="1">
      <c r="A817" s="11"/>
      <c r="B817" s="11"/>
      <c r="C817" s="47"/>
      <c r="D817" s="16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1"/>
      <c r="AP817" s="11"/>
      <c r="AQ817" s="11"/>
      <c r="AR817" s="11"/>
      <c r="AS817" s="11"/>
      <c r="AT817" s="11"/>
      <c r="AU817" s="11"/>
      <c r="AV817" s="11"/>
      <c r="AW817" s="11"/>
      <c r="AX817" s="11"/>
      <c r="AY817" s="11"/>
      <c r="AZ817" s="11"/>
      <c r="BA817" s="11"/>
      <c r="BB817" s="11"/>
      <c r="BC817" s="11"/>
      <c r="BD817" s="11"/>
      <c r="BE817" s="11"/>
      <c r="BF817" s="11"/>
      <c r="BG817" s="11"/>
      <c r="BH817" s="11"/>
      <c r="BI817" s="11"/>
      <c r="BJ817" s="11"/>
      <c r="BK817" s="11"/>
      <c r="BL817" s="11"/>
      <c r="BM817" s="11"/>
    </row>
    <row r="818" spans="1:65" ht="14.25" customHeight="1">
      <c r="A818" s="11"/>
      <c r="B818" s="11"/>
      <c r="C818" s="47"/>
      <c r="D818" s="16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  <c r="AP818" s="11"/>
      <c r="AQ818" s="11"/>
      <c r="AR818" s="11"/>
      <c r="AS818" s="11"/>
      <c r="AT818" s="11"/>
      <c r="AU818" s="11"/>
      <c r="AV818" s="11"/>
      <c r="AW818" s="11"/>
      <c r="AX818" s="11"/>
      <c r="AY818" s="11"/>
      <c r="AZ818" s="11"/>
      <c r="BA818" s="11"/>
      <c r="BB818" s="11"/>
      <c r="BC818" s="11"/>
      <c r="BD818" s="11"/>
      <c r="BE818" s="11"/>
      <c r="BF818" s="11"/>
      <c r="BG818" s="11"/>
      <c r="BH818" s="11"/>
      <c r="BI818" s="11"/>
      <c r="BJ818" s="11"/>
      <c r="BK818" s="11"/>
      <c r="BL818" s="11"/>
      <c r="BM818" s="11"/>
    </row>
    <row r="819" spans="1:65" ht="14.25" customHeight="1">
      <c r="A819" s="11"/>
      <c r="B819" s="11"/>
      <c r="C819" s="47"/>
      <c r="D819" s="16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  <c r="AP819" s="11"/>
      <c r="AQ819" s="11"/>
      <c r="AR819" s="11"/>
      <c r="AS819" s="11"/>
      <c r="AT819" s="11"/>
      <c r="AU819" s="11"/>
      <c r="AV819" s="11"/>
      <c r="AW819" s="11"/>
      <c r="AX819" s="11"/>
      <c r="AY819" s="11"/>
      <c r="AZ819" s="11"/>
      <c r="BA819" s="11"/>
      <c r="BB819" s="11"/>
      <c r="BC819" s="11"/>
      <c r="BD819" s="11"/>
      <c r="BE819" s="11"/>
      <c r="BF819" s="11"/>
      <c r="BG819" s="11"/>
      <c r="BH819" s="11"/>
      <c r="BI819" s="11"/>
      <c r="BJ819" s="11"/>
      <c r="BK819" s="11"/>
      <c r="BL819" s="11"/>
      <c r="BM819" s="11"/>
    </row>
    <row r="820" spans="1:65" ht="14.25" customHeight="1">
      <c r="A820" s="11"/>
      <c r="B820" s="11"/>
      <c r="C820" s="47"/>
      <c r="D820" s="16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  <c r="AP820" s="11"/>
      <c r="AQ820" s="11"/>
      <c r="AR820" s="11"/>
      <c r="AS820" s="11"/>
      <c r="AT820" s="11"/>
      <c r="AU820" s="11"/>
      <c r="AV820" s="11"/>
      <c r="AW820" s="11"/>
      <c r="AX820" s="11"/>
      <c r="AY820" s="11"/>
      <c r="AZ820" s="11"/>
      <c r="BA820" s="11"/>
      <c r="BB820" s="11"/>
      <c r="BC820" s="11"/>
      <c r="BD820" s="11"/>
      <c r="BE820" s="11"/>
      <c r="BF820" s="11"/>
      <c r="BG820" s="11"/>
      <c r="BH820" s="11"/>
      <c r="BI820" s="11"/>
      <c r="BJ820" s="11"/>
      <c r="BK820" s="11"/>
      <c r="BL820" s="11"/>
      <c r="BM820" s="11"/>
    </row>
    <row r="821" spans="1:65" ht="14.25" customHeight="1">
      <c r="A821" s="11"/>
      <c r="B821" s="11"/>
      <c r="C821" s="47"/>
      <c r="D821" s="16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  <c r="AP821" s="11"/>
      <c r="AQ821" s="11"/>
      <c r="AR821" s="11"/>
      <c r="AS821" s="11"/>
      <c r="AT821" s="11"/>
      <c r="AU821" s="11"/>
      <c r="AV821" s="11"/>
      <c r="AW821" s="11"/>
      <c r="AX821" s="11"/>
      <c r="AY821" s="11"/>
      <c r="AZ821" s="11"/>
      <c r="BA821" s="11"/>
      <c r="BB821" s="11"/>
      <c r="BC821" s="11"/>
      <c r="BD821" s="11"/>
      <c r="BE821" s="11"/>
      <c r="BF821" s="11"/>
      <c r="BG821" s="11"/>
      <c r="BH821" s="11"/>
      <c r="BI821" s="11"/>
      <c r="BJ821" s="11"/>
      <c r="BK821" s="11"/>
      <c r="BL821" s="11"/>
      <c r="BM821" s="11"/>
    </row>
    <row r="822" spans="1:65" ht="14.25" customHeight="1">
      <c r="A822" s="11"/>
      <c r="B822" s="11"/>
      <c r="C822" s="47"/>
      <c r="D822" s="16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  <c r="AP822" s="11"/>
      <c r="AQ822" s="11"/>
      <c r="AR822" s="11"/>
      <c r="AS822" s="11"/>
      <c r="AT822" s="11"/>
      <c r="AU822" s="11"/>
      <c r="AV822" s="11"/>
      <c r="AW822" s="11"/>
      <c r="AX822" s="11"/>
      <c r="AY822" s="11"/>
      <c r="AZ822" s="11"/>
      <c r="BA822" s="11"/>
      <c r="BB822" s="11"/>
      <c r="BC822" s="11"/>
      <c r="BD822" s="11"/>
      <c r="BE822" s="11"/>
      <c r="BF822" s="11"/>
      <c r="BG822" s="11"/>
      <c r="BH822" s="11"/>
      <c r="BI822" s="11"/>
      <c r="BJ822" s="11"/>
      <c r="BK822" s="11"/>
      <c r="BL822" s="11"/>
      <c r="BM822" s="11"/>
    </row>
    <row r="823" spans="1:65" ht="14.25" customHeight="1">
      <c r="A823" s="11"/>
      <c r="B823" s="11"/>
      <c r="C823" s="47"/>
      <c r="D823" s="16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1"/>
      <c r="AP823" s="11"/>
      <c r="AQ823" s="11"/>
      <c r="AR823" s="11"/>
      <c r="AS823" s="11"/>
      <c r="AT823" s="11"/>
      <c r="AU823" s="11"/>
      <c r="AV823" s="11"/>
      <c r="AW823" s="11"/>
      <c r="AX823" s="11"/>
      <c r="AY823" s="11"/>
      <c r="AZ823" s="11"/>
      <c r="BA823" s="11"/>
      <c r="BB823" s="11"/>
      <c r="BC823" s="11"/>
      <c r="BD823" s="11"/>
      <c r="BE823" s="11"/>
      <c r="BF823" s="11"/>
      <c r="BG823" s="11"/>
      <c r="BH823" s="11"/>
      <c r="BI823" s="11"/>
      <c r="BJ823" s="11"/>
      <c r="BK823" s="11"/>
      <c r="BL823" s="11"/>
      <c r="BM823" s="11"/>
    </row>
    <row r="824" spans="1:65" ht="14.25" customHeight="1">
      <c r="A824" s="11"/>
      <c r="B824" s="11"/>
      <c r="C824" s="47"/>
      <c r="D824" s="16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  <c r="AP824" s="11"/>
      <c r="AQ824" s="11"/>
      <c r="AR824" s="11"/>
      <c r="AS824" s="11"/>
      <c r="AT824" s="11"/>
      <c r="AU824" s="11"/>
      <c r="AV824" s="11"/>
      <c r="AW824" s="11"/>
      <c r="AX824" s="11"/>
      <c r="AY824" s="11"/>
      <c r="AZ824" s="11"/>
      <c r="BA824" s="11"/>
      <c r="BB824" s="11"/>
      <c r="BC824" s="11"/>
      <c r="BD824" s="11"/>
      <c r="BE824" s="11"/>
      <c r="BF824" s="11"/>
      <c r="BG824" s="11"/>
      <c r="BH824" s="11"/>
      <c r="BI824" s="11"/>
      <c r="BJ824" s="11"/>
      <c r="BK824" s="11"/>
      <c r="BL824" s="11"/>
      <c r="BM824" s="11"/>
    </row>
    <row r="825" spans="1:65" ht="14.25" customHeight="1">
      <c r="A825" s="11"/>
      <c r="B825" s="11"/>
      <c r="C825" s="47"/>
      <c r="D825" s="16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1"/>
      <c r="AP825" s="11"/>
      <c r="AQ825" s="11"/>
      <c r="AR825" s="11"/>
      <c r="AS825" s="11"/>
      <c r="AT825" s="11"/>
      <c r="AU825" s="11"/>
      <c r="AV825" s="11"/>
      <c r="AW825" s="11"/>
      <c r="AX825" s="11"/>
      <c r="AY825" s="11"/>
      <c r="AZ825" s="11"/>
      <c r="BA825" s="11"/>
      <c r="BB825" s="11"/>
      <c r="BC825" s="11"/>
      <c r="BD825" s="11"/>
      <c r="BE825" s="11"/>
      <c r="BF825" s="11"/>
      <c r="BG825" s="11"/>
      <c r="BH825" s="11"/>
      <c r="BI825" s="11"/>
      <c r="BJ825" s="11"/>
      <c r="BK825" s="11"/>
      <c r="BL825" s="11"/>
      <c r="BM825" s="11"/>
    </row>
    <row r="826" spans="1:65" ht="14.25" customHeight="1">
      <c r="A826" s="11"/>
      <c r="B826" s="11"/>
      <c r="C826" s="47"/>
      <c r="D826" s="16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1"/>
      <c r="AP826" s="11"/>
      <c r="AQ826" s="11"/>
      <c r="AR826" s="11"/>
      <c r="AS826" s="11"/>
      <c r="AT826" s="11"/>
      <c r="AU826" s="11"/>
      <c r="AV826" s="11"/>
      <c r="AW826" s="11"/>
      <c r="AX826" s="11"/>
      <c r="AY826" s="11"/>
      <c r="AZ826" s="11"/>
      <c r="BA826" s="11"/>
      <c r="BB826" s="11"/>
      <c r="BC826" s="11"/>
      <c r="BD826" s="11"/>
      <c r="BE826" s="11"/>
      <c r="BF826" s="11"/>
      <c r="BG826" s="11"/>
      <c r="BH826" s="11"/>
      <c r="BI826" s="11"/>
      <c r="BJ826" s="11"/>
      <c r="BK826" s="11"/>
      <c r="BL826" s="11"/>
      <c r="BM826" s="11"/>
    </row>
    <row r="827" spans="1:65" ht="14.25" customHeight="1">
      <c r="A827" s="11"/>
      <c r="B827" s="11"/>
      <c r="C827" s="47"/>
      <c r="D827" s="16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  <c r="AP827" s="11"/>
      <c r="AQ827" s="11"/>
      <c r="AR827" s="11"/>
      <c r="AS827" s="11"/>
      <c r="AT827" s="11"/>
      <c r="AU827" s="11"/>
      <c r="AV827" s="11"/>
      <c r="AW827" s="11"/>
      <c r="AX827" s="11"/>
      <c r="AY827" s="11"/>
      <c r="AZ827" s="11"/>
      <c r="BA827" s="11"/>
      <c r="BB827" s="11"/>
      <c r="BC827" s="11"/>
      <c r="BD827" s="11"/>
      <c r="BE827" s="11"/>
      <c r="BF827" s="11"/>
      <c r="BG827" s="11"/>
      <c r="BH827" s="11"/>
      <c r="BI827" s="11"/>
      <c r="BJ827" s="11"/>
      <c r="BK827" s="11"/>
      <c r="BL827" s="11"/>
      <c r="BM827" s="11"/>
    </row>
    <row r="828" spans="1:65" ht="14.25" customHeight="1">
      <c r="A828" s="11"/>
      <c r="B828" s="11"/>
      <c r="C828" s="47"/>
      <c r="D828" s="16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  <c r="AP828" s="11"/>
      <c r="AQ828" s="11"/>
      <c r="AR828" s="11"/>
      <c r="AS828" s="11"/>
      <c r="AT828" s="11"/>
      <c r="AU828" s="11"/>
      <c r="AV828" s="11"/>
      <c r="AW828" s="11"/>
      <c r="AX828" s="11"/>
      <c r="AY828" s="11"/>
      <c r="AZ828" s="11"/>
      <c r="BA828" s="11"/>
      <c r="BB828" s="11"/>
      <c r="BC828" s="11"/>
      <c r="BD828" s="11"/>
      <c r="BE828" s="11"/>
      <c r="BF828" s="11"/>
      <c r="BG828" s="11"/>
      <c r="BH828" s="11"/>
      <c r="BI828" s="11"/>
      <c r="BJ828" s="11"/>
      <c r="BK828" s="11"/>
      <c r="BL828" s="11"/>
      <c r="BM828" s="11"/>
    </row>
    <row r="829" spans="1:65" ht="14.25" customHeight="1">
      <c r="A829" s="11"/>
      <c r="B829" s="11"/>
      <c r="C829" s="47"/>
      <c r="D829" s="16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1"/>
      <c r="AP829" s="11"/>
      <c r="AQ829" s="11"/>
      <c r="AR829" s="11"/>
      <c r="AS829" s="11"/>
      <c r="AT829" s="11"/>
      <c r="AU829" s="11"/>
      <c r="AV829" s="11"/>
      <c r="AW829" s="11"/>
      <c r="AX829" s="11"/>
      <c r="AY829" s="11"/>
      <c r="AZ829" s="11"/>
      <c r="BA829" s="11"/>
      <c r="BB829" s="11"/>
      <c r="BC829" s="11"/>
      <c r="BD829" s="11"/>
      <c r="BE829" s="11"/>
      <c r="BF829" s="11"/>
      <c r="BG829" s="11"/>
      <c r="BH829" s="11"/>
      <c r="BI829" s="11"/>
      <c r="BJ829" s="11"/>
      <c r="BK829" s="11"/>
      <c r="BL829" s="11"/>
      <c r="BM829" s="11"/>
    </row>
    <row r="830" spans="1:65" ht="14.25" customHeight="1">
      <c r="A830" s="11"/>
      <c r="B830" s="11"/>
      <c r="C830" s="47"/>
      <c r="D830" s="16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1"/>
      <c r="AP830" s="11"/>
      <c r="AQ830" s="11"/>
      <c r="AR830" s="11"/>
      <c r="AS830" s="11"/>
      <c r="AT830" s="11"/>
      <c r="AU830" s="11"/>
      <c r="AV830" s="11"/>
      <c r="AW830" s="11"/>
      <c r="AX830" s="11"/>
      <c r="AY830" s="11"/>
      <c r="AZ830" s="11"/>
      <c r="BA830" s="11"/>
      <c r="BB830" s="11"/>
      <c r="BC830" s="11"/>
      <c r="BD830" s="11"/>
      <c r="BE830" s="11"/>
      <c r="BF830" s="11"/>
      <c r="BG830" s="11"/>
      <c r="BH830" s="11"/>
      <c r="BI830" s="11"/>
      <c r="BJ830" s="11"/>
      <c r="BK830" s="11"/>
      <c r="BL830" s="11"/>
      <c r="BM830" s="11"/>
    </row>
    <row r="831" spans="1:65" ht="14.25" customHeight="1">
      <c r="A831" s="11"/>
      <c r="B831" s="11"/>
      <c r="C831" s="47"/>
      <c r="D831" s="16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/>
      <c r="AT831" s="11"/>
      <c r="AU831" s="11"/>
      <c r="AV831" s="11"/>
      <c r="AW831" s="11"/>
      <c r="AX831" s="11"/>
      <c r="AY831" s="11"/>
      <c r="AZ831" s="11"/>
      <c r="BA831" s="11"/>
      <c r="BB831" s="11"/>
      <c r="BC831" s="11"/>
      <c r="BD831" s="11"/>
      <c r="BE831" s="11"/>
      <c r="BF831" s="11"/>
      <c r="BG831" s="11"/>
      <c r="BH831" s="11"/>
      <c r="BI831" s="11"/>
      <c r="BJ831" s="11"/>
      <c r="BK831" s="11"/>
      <c r="BL831" s="11"/>
      <c r="BM831" s="11"/>
    </row>
    <row r="832" spans="1:65" ht="14.25" customHeight="1">
      <c r="A832" s="11"/>
      <c r="B832" s="11"/>
      <c r="C832" s="47"/>
      <c r="D832" s="16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/>
      <c r="AV832" s="11"/>
      <c r="AW832" s="11"/>
      <c r="AX832" s="11"/>
      <c r="AY832" s="11"/>
      <c r="AZ832" s="11"/>
      <c r="BA832" s="11"/>
      <c r="BB832" s="11"/>
      <c r="BC832" s="11"/>
      <c r="BD832" s="11"/>
      <c r="BE832" s="11"/>
      <c r="BF832" s="11"/>
      <c r="BG832" s="11"/>
      <c r="BH832" s="11"/>
      <c r="BI832" s="11"/>
      <c r="BJ832" s="11"/>
      <c r="BK832" s="11"/>
      <c r="BL832" s="11"/>
      <c r="BM832" s="11"/>
    </row>
    <row r="833" spans="1:65" ht="14.25" customHeight="1">
      <c r="A833" s="11"/>
      <c r="B833" s="11"/>
      <c r="C833" s="47"/>
      <c r="D833" s="16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  <c r="AV833" s="11"/>
      <c r="AW833" s="11"/>
      <c r="AX833" s="11"/>
      <c r="AY833" s="11"/>
      <c r="AZ833" s="11"/>
      <c r="BA833" s="11"/>
      <c r="BB833" s="11"/>
      <c r="BC833" s="11"/>
      <c r="BD833" s="11"/>
      <c r="BE833" s="11"/>
      <c r="BF833" s="11"/>
      <c r="BG833" s="11"/>
      <c r="BH833" s="11"/>
      <c r="BI833" s="11"/>
      <c r="BJ833" s="11"/>
      <c r="BK833" s="11"/>
      <c r="BL833" s="11"/>
      <c r="BM833" s="11"/>
    </row>
    <row r="834" spans="1:65" ht="14.25" customHeight="1">
      <c r="A834" s="11"/>
      <c r="B834" s="11"/>
      <c r="C834" s="47"/>
      <c r="D834" s="16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  <c r="AV834" s="11"/>
      <c r="AW834" s="11"/>
      <c r="AX834" s="11"/>
      <c r="AY834" s="11"/>
      <c r="AZ834" s="11"/>
      <c r="BA834" s="11"/>
      <c r="BB834" s="11"/>
      <c r="BC834" s="11"/>
      <c r="BD834" s="11"/>
      <c r="BE834" s="11"/>
      <c r="BF834" s="11"/>
      <c r="BG834" s="11"/>
      <c r="BH834" s="11"/>
      <c r="BI834" s="11"/>
      <c r="BJ834" s="11"/>
      <c r="BK834" s="11"/>
      <c r="BL834" s="11"/>
      <c r="BM834" s="11"/>
    </row>
    <row r="835" spans="1:65" ht="14.25" customHeight="1">
      <c r="A835" s="11"/>
      <c r="B835" s="11"/>
      <c r="C835" s="47"/>
      <c r="D835" s="16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  <c r="AV835" s="11"/>
      <c r="AW835" s="11"/>
      <c r="AX835" s="11"/>
      <c r="AY835" s="11"/>
      <c r="AZ835" s="11"/>
      <c r="BA835" s="11"/>
      <c r="BB835" s="11"/>
      <c r="BC835" s="11"/>
      <c r="BD835" s="11"/>
      <c r="BE835" s="11"/>
      <c r="BF835" s="11"/>
      <c r="BG835" s="11"/>
      <c r="BH835" s="11"/>
      <c r="BI835" s="11"/>
      <c r="BJ835" s="11"/>
      <c r="BK835" s="11"/>
      <c r="BL835" s="11"/>
      <c r="BM835" s="11"/>
    </row>
    <row r="836" spans="1:65" ht="14.25" customHeight="1">
      <c r="A836" s="11"/>
      <c r="B836" s="11"/>
      <c r="C836" s="47"/>
      <c r="D836" s="16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1"/>
      <c r="AP836" s="11"/>
      <c r="AQ836" s="11"/>
      <c r="AR836" s="11"/>
      <c r="AS836" s="11"/>
      <c r="AT836" s="11"/>
      <c r="AU836" s="11"/>
      <c r="AV836" s="11"/>
      <c r="AW836" s="11"/>
      <c r="AX836" s="11"/>
      <c r="AY836" s="11"/>
      <c r="AZ836" s="11"/>
      <c r="BA836" s="11"/>
      <c r="BB836" s="11"/>
      <c r="BC836" s="11"/>
      <c r="BD836" s="11"/>
      <c r="BE836" s="11"/>
      <c r="BF836" s="11"/>
      <c r="BG836" s="11"/>
      <c r="BH836" s="11"/>
      <c r="BI836" s="11"/>
      <c r="BJ836" s="11"/>
      <c r="BK836" s="11"/>
      <c r="BL836" s="11"/>
      <c r="BM836" s="11"/>
    </row>
    <row r="837" spans="1:65" ht="14.25" customHeight="1">
      <c r="A837" s="11"/>
      <c r="B837" s="11"/>
      <c r="C837" s="47"/>
      <c r="D837" s="16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  <c r="AP837" s="11"/>
      <c r="AQ837" s="11"/>
      <c r="AR837" s="11"/>
      <c r="AS837" s="11"/>
      <c r="AT837" s="11"/>
      <c r="AU837" s="11"/>
      <c r="AV837" s="11"/>
      <c r="AW837" s="11"/>
      <c r="AX837" s="11"/>
      <c r="AY837" s="11"/>
      <c r="AZ837" s="11"/>
      <c r="BA837" s="11"/>
      <c r="BB837" s="11"/>
      <c r="BC837" s="11"/>
      <c r="BD837" s="11"/>
      <c r="BE837" s="11"/>
      <c r="BF837" s="11"/>
      <c r="BG837" s="11"/>
      <c r="BH837" s="11"/>
      <c r="BI837" s="11"/>
      <c r="BJ837" s="11"/>
      <c r="BK837" s="11"/>
      <c r="BL837" s="11"/>
      <c r="BM837" s="11"/>
    </row>
    <row r="838" spans="1:65" ht="14.25" customHeight="1">
      <c r="A838" s="11"/>
      <c r="B838" s="11"/>
      <c r="C838" s="47"/>
      <c r="D838" s="16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  <c r="AP838" s="11"/>
      <c r="AQ838" s="11"/>
      <c r="AR838" s="11"/>
      <c r="AS838" s="11"/>
      <c r="AT838" s="11"/>
      <c r="AU838" s="11"/>
      <c r="AV838" s="11"/>
      <c r="AW838" s="11"/>
      <c r="AX838" s="11"/>
      <c r="AY838" s="11"/>
      <c r="AZ838" s="11"/>
      <c r="BA838" s="11"/>
      <c r="BB838" s="11"/>
      <c r="BC838" s="11"/>
      <c r="BD838" s="11"/>
      <c r="BE838" s="11"/>
      <c r="BF838" s="11"/>
      <c r="BG838" s="11"/>
      <c r="BH838" s="11"/>
      <c r="BI838" s="11"/>
      <c r="BJ838" s="11"/>
      <c r="BK838" s="11"/>
      <c r="BL838" s="11"/>
      <c r="BM838" s="11"/>
    </row>
    <row r="839" spans="1:65" ht="14.25" customHeight="1">
      <c r="A839" s="11"/>
      <c r="B839" s="11"/>
      <c r="C839" s="47"/>
      <c r="D839" s="16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  <c r="AP839" s="11"/>
      <c r="AQ839" s="11"/>
      <c r="AR839" s="11"/>
      <c r="AS839" s="11"/>
      <c r="AT839" s="11"/>
      <c r="AU839" s="11"/>
      <c r="AV839" s="11"/>
      <c r="AW839" s="11"/>
      <c r="AX839" s="11"/>
      <c r="AY839" s="11"/>
      <c r="AZ839" s="11"/>
      <c r="BA839" s="11"/>
      <c r="BB839" s="11"/>
      <c r="BC839" s="11"/>
      <c r="BD839" s="11"/>
      <c r="BE839" s="11"/>
      <c r="BF839" s="11"/>
      <c r="BG839" s="11"/>
      <c r="BH839" s="11"/>
      <c r="BI839" s="11"/>
      <c r="BJ839" s="11"/>
      <c r="BK839" s="11"/>
      <c r="BL839" s="11"/>
      <c r="BM839" s="11"/>
    </row>
    <row r="840" spans="1:65" ht="14.25" customHeight="1">
      <c r="A840" s="11"/>
      <c r="B840" s="11"/>
      <c r="C840" s="47"/>
      <c r="D840" s="16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  <c r="AP840" s="11"/>
      <c r="AQ840" s="11"/>
      <c r="AR840" s="11"/>
      <c r="AS840" s="11"/>
      <c r="AT840" s="11"/>
      <c r="AU840" s="11"/>
      <c r="AV840" s="11"/>
      <c r="AW840" s="11"/>
      <c r="AX840" s="11"/>
      <c r="AY840" s="11"/>
      <c r="AZ840" s="11"/>
      <c r="BA840" s="11"/>
      <c r="BB840" s="11"/>
      <c r="BC840" s="11"/>
      <c r="BD840" s="11"/>
      <c r="BE840" s="11"/>
      <c r="BF840" s="11"/>
      <c r="BG840" s="11"/>
      <c r="BH840" s="11"/>
      <c r="BI840" s="11"/>
      <c r="BJ840" s="11"/>
      <c r="BK840" s="11"/>
      <c r="BL840" s="11"/>
      <c r="BM840" s="11"/>
    </row>
    <row r="841" spans="1:65" ht="14.25" customHeight="1">
      <c r="A841" s="11"/>
      <c r="B841" s="11"/>
      <c r="C841" s="47"/>
      <c r="D841" s="16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  <c r="AP841" s="11"/>
      <c r="AQ841" s="11"/>
      <c r="AR841" s="11"/>
      <c r="AS841" s="11"/>
      <c r="AT841" s="11"/>
      <c r="AU841" s="11"/>
      <c r="AV841" s="11"/>
      <c r="AW841" s="11"/>
      <c r="AX841" s="11"/>
      <c r="AY841" s="11"/>
      <c r="AZ841" s="11"/>
      <c r="BA841" s="11"/>
      <c r="BB841" s="11"/>
      <c r="BC841" s="11"/>
      <c r="BD841" s="11"/>
      <c r="BE841" s="11"/>
      <c r="BF841" s="11"/>
      <c r="BG841" s="11"/>
      <c r="BH841" s="11"/>
      <c r="BI841" s="11"/>
      <c r="BJ841" s="11"/>
      <c r="BK841" s="11"/>
      <c r="BL841" s="11"/>
      <c r="BM841" s="11"/>
    </row>
    <row r="842" spans="1:65" ht="14.25" customHeight="1">
      <c r="A842" s="11"/>
      <c r="B842" s="11"/>
      <c r="C842" s="47"/>
      <c r="D842" s="16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1"/>
      <c r="AP842" s="11"/>
      <c r="AQ842" s="11"/>
      <c r="AR842" s="11"/>
      <c r="AS842" s="11"/>
      <c r="AT842" s="11"/>
      <c r="AU842" s="11"/>
      <c r="AV842" s="11"/>
      <c r="AW842" s="11"/>
      <c r="AX842" s="11"/>
      <c r="AY842" s="11"/>
      <c r="AZ842" s="11"/>
      <c r="BA842" s="11"/>
      <c r="BB842" s="11"/>
      <c r="BC842" s="11"/>
      <c r="BD842" s="11"/>
      <c r="BE842" s="11"/>
      <c r="BF842" s="11"/>
      <c r="BG842" s="11"/>
      <c r="BH842" s="11"/>
      <c r="BI842" s="11"/>
      <c r="BJ842" s="11"/>
      <c r="BK842" s="11"/>
      <c r="BL842" s="11"/>
      <c r="BM842" s="11"/>
    </row>
    <row r="843" spans="1:65" ht="14.25" customHeight="1">
      <c r="A843" s="11"/>
      <c r="B843" s="11"/>
      <c r="C843" s="47"/>
      <c r="D843" s="16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  <c r="AP843" s="11"/>
      <c r="AQ843" s="11"/>
      <c r="AR843" s="11"/>
      <c r="AS843" s="11"/>
      <c r="AT843" s="11"/>
      <c r="AU843" s="11"/>
      <c r="AV843" s="11"/>
      <c r="AW843" s="11"/>
      <c r="AX843" s="11"/>
      <c r="AY843" s="11"/>
      <c r="AZ843" s="11"/>
      <c r="BA843" s="11"/>
      <c r="BB843" s="11"/>
      <c r="BC843" s="11"/>
      <c r="BD843" s="11"/>
      <c r="BE843" s="11"/>
      <c r="BF843" s="11"/>
      <c r="BG843" s="11"/>
      <c r="BH843" s="11"/>
      <c r="BI843" s="11"/>
      <c r="BJ843" s="11"/>
      <c r="BK843" s="11"/>
      <c r="BL843" s="11"/>
      <c r="BM843" s="11"/>
    </row>
    <row r="844" spans="1:65" ht="14.25" customHeight="1">
      <c r="A844" s="11"/>
      <c r="B844" s="11"/>
      <c r="C844" s="47"/>
      <c r="D844" s="16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  <c r="AV844" s="11"/>
      <c r="AW844" s="11"/>
      <c r="AX844" s="11"/>
      <c r="AY844" s="11"/>
      <c r="AZ844" s="11"/>
      <c r="BA844" s="11"/>
      <c r="BB844" s="11"/>
      <c r="BC844" s="11"/>
      <c r="BD844" s="11"/>
      <c r="BE844" s="11"/>
      <c r="BF844" s="11"/>
      <c r="BG844" s="11"/>
      <c r="BH844" s="11"/>
      <c r="BI844" s="11"/>
      <c r="BJ844" s="11"/>
      <c r="BK844" s="11"/>
      <c r="BL844" s="11"/>
      <c r="BM844" s="11"/>
    </row>
    <row r="845" spans="1:65" ht="14.25" customHeight="1">
      <c r="A845" s="11"/>
      <c r="B845" s="11"/>
      <c r="C845" s="47"/>
      <c r="D845" s="16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  <c r="AV845" s="11"/>
      <c r="AW845" s="11"/>
      <c r="AX845" s="11"/>
      <c r="AY845" s="11"/>
      <c r="AZ845" s="11"/>
      <c r="BA845" s="11"/>
      <c r="BB845" s="11"/>
      <c r="BC845" s="11"/>
      <c r="BD845" s="11"/>
      <c r="BE845" s="11"/>
      <c r="BF845" s="11"/>
      <c r="BG845" s="11"/>
      <c r="BH845" s="11"/>
      <c r="BI845" s="11"/>
      <c r="BJ845" s="11"/>
      <c r="BK845" s="11"/>
      <c r="BL845" s="11"/>
      <c r="BM845" s="11"/>
    </row>
    <row r="846" spans="1:65" ht="14.25" customHeight="1">
      <c r="A846" s="11"/>
      <c r="B846" s="11"/>
      <c r="C846" s="47"/>
      <c r="D846" s="16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  <c r="AV846" s="11"/>
      <c r="AW846" s="11"/>
      <c r="AX846" s="11"/>
      <c r="AY846" s="11"/>
      <c r="AZ846" s="11"/>
      <c r="BA846" s="11"/>
      <c r="BB846" s="11"/>
      <c r="BC846" s="11"/>
      <c r="BD846" s="11"/>
      <c r="BE846" s="11"/>
      <c r="BF846" s="11"/>
      <c r="BG846" s="11"/>
      <c r="BH846" s="11"/>
      <c r="BI846" s="11"/>
      <c r="BJ846" s="11"/>
      <c r="BK846" s="11"/>
      <c r="BL846" s="11"/>
      <c r="BM846" s="11"/>
    </row>
    <row r="847" spans="1:65" ht="14.25" customHeight="1">
      <c r="A847" s="11"/>
      <c r="B847" s="11"/>
      <c r="C847" s="47"/>
      <c r="D847" s="16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  <c r="AV847" s="11"/>
      <c r="AW847" s="11"/>
      <c r="AX847" s="11"/>
      <c r="AY847" s="11"/>
      <c r="AZ847" s="11"/>
      <c r="BA847" s="11"/>
      <c r="BB847" s="11"/>
      <c r="BC847" s="11"/>
      <c r="BD847" s="11"/>
      <c r="BE847" s="11"/>
      <c r="BF847" s="11"/>
      <c r="BG847" s="11"/>
      <c r="BH847" s="11"/>
      <c r="BI847" s="11"/>
      <c r="BJ847" s="11"/>
      <c r="BK847" s="11"/>
      <c r="BL847" s="11"/>
      <c r="BM847" s="11"/>
    </row>
    <row r="848" spans="1:65" ht="14.25" customHeight="1">
      <c r="A848" s="11"/>
      <c r="B848" s="11"/>
      <c r="C848" s="47"/>
      <c r="D848" s="16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  <c r="AP848" s="11"/>
      <c r="AQ848" s="11"/>
      <c r="AR848" s="11"/>
      <c r="AS848" s="11"/>
      <c r="AT848" s="11"/>
      <c r="AU848" s="11"/>
      <c r="AV848" s="11"/>
      <c r="AW848" s="11"/>
      <c r="AX848" s="11"/>
      <c r="AY848" s="11"/>
      <c r="AZ848" s="11"/>
      <c r="BA848" s="11"/>
      <c r="BB848" s="11"/>
      <c r="BC848" s="11"/>
      <c r="BD848" s="11"/>
      <c r="BE848" s="11"/>
      <c r="BF848" s="11"/>
      <c r="BG848" s="11"/>
      <c r="BH848" s="11"/>
      <c r="BI848" s="11"/>
      <c r="BJ848" s="11"/>
      <c r="BK848" s="11"/>
      <c r="BL848" s="11"/>
      <c r="BM848" s="11"/>
    </row>
    <row r="849" spans="1:65" ht="14.25" customHeight="1">
      <c r="A849" s="11"/>
      <c r="B849" s="11"/>
      <c r="C849" s="47"/>
      <c r="D849" s="16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11"/>
      <c r="AW849" s="11"/>
      <c r="AX849" s="11"/>
      <c r="AY849" s="11"/>
      <c r="AZ849" s="11"/>
      <c r="BA849" s="11"/>
      <c r="BB849" s="11"/>
      <c r="BC849" s="11"/>
      <c r="BD849" s="11"/>
      <c r="BE849" s="11"/>
      <c r="BF849" s="11"/>
      <c r="BG849" s="11"/>
      <c r="BH849" s="11"/>
      <c r="BI849" s="11"/>
      <c r="BJ849" s="11"/>
      <c r="BK849" s="11"/>
      <c r="BL849" s="11"/>
      <c r="BM849" s="11"/>
    </row>
    <row r="850" spans="1:65" ht="14.25" customHeight="1">
      <c r="A850" s="11"/>
      <c r="B850" s="11"/>
      <c r="C850" s="47"/>
      <c r="D850" s="16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  <c r="AV850" s="11"/>
      <c r="AW850" s="11"/>
      <c r="AX850" s="11"/>
      <c r="AY850" s="11"/>
      <c r="AZ850" s="11"/>
      <c r="BA850" s="11"/>
      <c r="BB850" s="11"/>
      <c r="BC850" s="11"/>
      <c r="BD850" s="11"/>
      <c r="BE850" s="11"/>
      <c r="BF850" s="11"/>
      <c r="BG850" s="11"/>
      <c r="BH850" s="11"/>
      <c r="BI850" s="11"/>
      <c r="BJ850" s="11"/>
      <c r="BK850" s="11"/>
      <c r="BL850" s="11"/>
      <c r="BM850" s="11"/>
    </row>
    <row r="851" spans="1:65" ht="14.25" customHeight="1">
      <c r="A851" s="11"/>
      <c r="B851" s="11"/>
      <c r="C851" s="47"/>
      <c r="D851" s="16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  <c r="AV851" s="11"/>
      <c r="AW851" s="11"/>
      <c r="AX851" s="11"/>
      <c r="AY851" s="11"/>
      <c r="AZ851" s="11"/>
      <c r="BA851" s="11"/>
      <c r="BB851" s="11"/>
      <c r="BC851" s="11"/>
      <c r="BD851" s="11"/>
      <c r="BE851" s="11"/>
      <c r="BF851" s="11"/>
      <c r="BG851" s="11"/>
      <c r="BH851" s="11"/>
      <c r="BI851" s="11"/>
      <c r="BJ851" s="11"/>
      <c r="BK851" s="11"/>
      <c r="BL851" s="11"/>
      <c r="BM851" s="11"/>
    </row>
    <row r="852" spans="1:65" ht="14.25" customHeight="1">
      <c r="A852" s="11"/>
      <c r="B852" s="11"/>
      <c r="C852" s="47"/>
      <c r="D852" s="16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/>
      <c r="AT852" s="11"/>
      <c r="AU852" s="11"/>
      <c r="AV852" s="11"/>
      <c r="AW852" s="11"/>
      <c r="AX852" s="11"/>
      <c r="AY852" s="11"/>
      <c r="AZ852" s="11"/>
      <c r="BA852" s="11"/>
      <c r="BB852" s="11"/>
      <c r="BC852" s="11"/>
      <c r="BD852" s="11"/>
      <c r="BE852" s="11"/>
      <c r="BF852" s="11"/>
      <c r="BG852" s="11"/>
      <c r="BH852" s="11"/>
      <c r="BI852" s="11"/>
      <c r="BJ852" s="11"/>
      <c r="BK852" s="11"/>
      <c r="BL852" s="11"/>
      <c r="BM852" s="11"/>
    </row>
    <row r="853" spans="1:65" ht="14.25" customHeight="1">
      <c r="A853" s="11"/>
      <c r="B853" s="11"/>
      <c r="C853" s="47"/>
      <c r="D853" s="16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  <c r="AV853" s="11"/>
      <c r="AW853" s="11"/>
      <c r="AX853" s="11"/>
      <c r="AY853" s="11"/>
      <c r="AZ853" s="11"/>
      <c r="BA853" s="11"/>
      <c r="BB853" s="11"/>
      <c r="BC853" s="11"/>
      <c r="BD853" s="11"/>
      <c r="BE853" s="11"/>
      <c r="BF853" s="11"/>
      <c r="BG853" s="11"/>
      <c r="BH853" s="11"/>
      <c r="BI853" s="11"/>
      <c r="BJ853" s="11"/>
      <c r="BK853" s="11"/>
      <c r="BL853" s="11"/>
      <c r="BM853" s="11"/>
    </row>
    <row r="854" spans="1:65" ht="14.25" customHeight="1">
      <c r="A854" s="11"/>
      <c r="B854" s="11"/>
      <c r="C854" s="47"/>
      <c r="D854" s="16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1"/>
      <c r="AP854" s="11"/>
      <c r="AQ854" s="11"/>
      <c r="AR854" s="11"/>
      <c r="AS854" s="11"/>
      <c r="AT854" s="11"/>
      <c r="AU854" s="11"/>
      <c r="AV854" s="11"/>
      <c r="AW854" s="11"/>
      <c r="AX854" s="11"/>
      <c r="AY854" s="11"/>
      <c r="AZ854" s="11"/>
      <c r="BA854" s="11"/>
      <c r="BB854" s="11"/>
      <c r="BC854" s="11"/>
      <c r="BD854" s="11"/>
      <c r="BE854" s="11"/>
      <c r="BF854" s="11"/>
      <c r="BG854" s="11"/>
      <c r="BH854" s="11"/>
      <c r="BI854" s="11"/>
      <c r="BJ854" s="11"/>
      <c r="BK854" s="11"/>
      <c r="BL854" s="11"/>
      <c r="BM854" s="11"/>
    </row>
    <row r="855" spans="1:65" ht="14.25" customHeight="1">
      <c r="A855" s="11"/>
      <c r="B855" s="11"/>
      <c r="C855" s="47"/>
      <c r="D855" s="16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  <c r="AP855" s="11"/>
      <c r="AQ855" s="11"/>
      <c r="AR855" s="11"/>
      <c r="AS855" s="11"/>
      <c r="AT855" s="11"/>
      <c r="AU855" s="11"/>
      <c r="AV855" s="11"/>
      <c r="AW855" s="11"/>
      <c r="AX855" s="11"/>
      <c r="AY855" s="11"/>
      <c r="AZ855" s="11"/>
      <c r="BA855" s="11"/>
      <c r="BB855" s="11"/>
      <c r="BC855" s="11"/>
      <c r="BD855" s="11"/>
      <c r="BE855" s="11"/>
      <c r="BF855" s="11"/>
      <c r="BG855" s="11"/>
      <c r="BH855" s="11"/>
      <c r="BI855" s="11"/>
      <c r="BJ855" s="11"/>
      <c r="BK855" s="11"/>
      <c r="BL855" s="11"/>
      <c r="BM855" s="11"/>
    </row>
    <row r="856" spans="1:65" ht="14.25" customHeight="1">
      <c r="A856" s="11"/>
      <c r="B856" s="11"/>
      <c r="C856" s="47"/>
      <c r="D856" s="16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  <c r="AP856" s="11"/>
      <c r="AQ856" s="11"/>
      <c r="AR856" s="11"/>
      <c r="AS856" s="11"/>
      <c r="AT856" s="11"/>
      <c r="AU856" s="11"/>
      <c r="AV856" s="11"/>
      <c r="AW856" s="11"/>
      <c r="AX856" s="11"/>
      <c r="AY856" s="11"/>
      <c r="AZ856" s="11"/>
      <c r="BA856" s="11"/>
      <c r="BB856" s="11"/>
      <c r="BC856" s="11"/>
      <c r="BD856" s="11"/>
      <c r="BE856" s="11"/>
      <c r="BF856" s="11"/>
      <c r="BG856" s="11"/>
      <c r="BH856" s="11"/>
      <c r="BI856" s="11"/>
      <c r="BJ856" s="11"/>
      <c r="BK856" s="11"/>
      <c r="BL856" s="11"/>
      <c r="BM856" s="11"/>
    </row>
    <row r="857" spans="1:65" ht="14.25" customHeight="1">
      <c r="A857" s="11"/>
      <c r="B857" s="11"/>
      <c r="C857" s="47"/>
      <c r="D857" s="16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  <c r="AP857" s="11"/>
      <c r="AQ857" s="11"/>
      <c r="AR857" s="11"/>
      <c r="AS857" s="11"/>
      <c r="AT857" s="11"/>
      <c r="AU857" s="11"/>
      <c r="AV857" s="11"/>
      <c r="AW857" s="11"/>
      <c r="AX857" s="11"/>
      <c r="AY857" s="11"/>
      <c r="AZ857" s="11"/>
      <c r="BA857" s="11"/>
      <c r="BB857" s="11"/>
      <c r="BC857" s="11"/>
      <c r="BD857" s="11"/>
      <c r="BE857" s="11"/>
      <c r="BF857" s="11"/>
      <c r="BG857" s="11"/>
      <c r="BH857" s="11"/>
      <c r="BI857" s="11"/>
      <c r="BJ857" s="11"/>
      <c r="BK857" s="11"/>
      <c r="BL857" s="11"/>
      <c r="BM857" s="11"/>
    </row>
    <row r="858" spans="1:65" ht="14.25" customHeight="1">
      <c r="A858" s="11"/>
      <c r="B858" s="11"/>
      <c r="C858" s="47"/>
      <c r="D858" s="16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  <c r="AP858" s="11"/>
      <c r="AQ858" s="11"/>
      <c r="AR858" s="11"/>
      <c r="AS858" s="11"/>
      <c r="AT858" s="11"/>
      <c r="AU858" s="11"/>
      <c r="AV858" s="11"/>
      <c r="AW858" s="11"/>
      <c r="AX858" s="11"/>
      <c r="AY858" s="11"/>
      <c r="AZ858" s="11"/>
      <c r="BA858" s="11"/>
      <c r="BB858" s="11"/>
      <c r="BC858" s="11"/>
      <c r="BD858" s="11"/>
      <c r="BE858" s="11"/>
      <c r="BF858" s="11"/>
      <c r="BG858" s="11"/>
      <c r="BH858" s="11"/>
      <c r="BI858" s="11"/>
      <c r="BJ858" s="11"/>
      <c r="BK858" s="11"/>
      <c r="BL858" s="11"/>
      <c r="BM858" s="11"/>
    </row>
    <row r="859" spans="1:65" ht="14.25" customHeight="1">
      <c r="A859" s="11"/>
      <c r="B859" s="11"/>
      <c r="C859" s="47"/>
      <c r="D859" s="16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  <c r="AP859" s="11"/>
      <c r="AQ859" s="11"/>
      <c r="AR859" s="11"/>
      <c r="AS859" s="11"/>
      <c r="AT859" s="11"/>
      <c r="AU859" s="11"/>
      <c r="AV859" s="11"/>
      <c r="AW859" s="11"/>
      <c r="AX859" s="11"/>
      <c r="AY859" s="11"/>
      <c r="AZ859" s="11"/>
      <c r="BA859" s="11"/>
      <c r="BB859" s="11"/>
      <c r="BC859" s="11"/>
      <c r="BD859" s="11"/>
      <c r="BE859" s="11"/>
      <c r="BF859" s="11"/>
      <c r="BG859" s="11"/>
      <c r="BH859" s="11"/>
      <c r="BI859" s="11"/>
      <c r="BJ859" s="11"/>
      <c r="BK859" s="11"/>
      <c r="BL859" s="11"/>
      <c r="BM859" s="11"/>
    </row>
    <row r="860" spans="1:65" ht="14.25" customHeight="1">
      <c r="A860" s="11"/>
      <c r="B860" s="11"/>
      <c r="C860" s="47"/>
      <c r="D860" s="16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  <c r="AP860" s="11"/>
      <c r="AQ860" s="11"/>
      <c r="AR860" s="11"/>
      <c r="AS860" s="11"/>
      <c r="AT860" s="11"/>
      <c r="AU860" s="11"/>
      <c r="AV860" s="11"/>
      <c r="AW860" s="11"/>
      <c r="AX860" s="11"/>
      <c r="AY860" s="11"/>
      <c r="AZ860" s="11"/>
      <c r="BA860" s="11"/>
      <c r="BB860" s="11"/>
      <c r="BC860" s="11"/>
      <c r="BD860" s="11"/>
      <c r="BE860" s="11"/>
      <c r="BF860" s="11"/>
      <c r="BG860" s="11"/>
      <c r="BH860" s="11"/>
      <c r="BI860" s="11"/>
      <c r="BJ860" s="11"/>
      <c r="BK860" s="11"/>
      <c r="BL860" s="11"/>
      <c r="BM860" s="11"/>
    </row>
    <row r="861" spans="1:65" ht="14.25" customHeight="1">
      <c r="A861" s="11"/>
      <c r="B861" s="11"/>
      <c r="C861" s="47"/>
      <c r="D861" s="16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  <c r="AP861" s="11"/>
      <c r="AQ861" s="11"/>
      <c r="AR861" s="11"/>
      <c r="AS861" s="11"/>
      <c r="AT861" s="11"/>
      <c r="AU861" s="11"/>
      <c r="AV861" s="11"/>
      <c r="AW861" s="11"/>
      <c r="AX861" s="11"/>
      <c r="AY861" s="11"/>
      <c r="AZ861" s="11"/>
      <c r="BA861" s="11"/>
      <c r="BB861" s="11"/>
      <c r="BC861" s="11"/>
      <c r="BD861" s="11"/>
      <c r="BE861" s="11"/>
      <c r="BF861" s="11"/>
      <c r="BG861" s="11"/>
      <c r="BH861" s="11"/>
      <c r="BI861" s="11"/>
      <c r="BJ861" s="11"/>
      <c r="BK861" s="11"/>
      <c r="BL861" s="11"/>
      <c r="BM861" s="11"/>
    </row>
    <row r="862" spans="1:65" ht="14.25" customHeight="1">
      <c r="A862" s="11"/>
      <c r="B862" s="11"/>
      <c r="C862" s="47"/>
      <c r="D862" s="16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  <c r="AP862" s="11"/>
      <c r="AQ862" s="11"/>
      <c r="AR862" s="11"/>
      <c r="AS862" s="11"/>
      <c r="AT862" s="11"/>
      <c r="AU862" s="11"/>
      <c r="AV862" s="11"/>
      <c r="AW862" s="11"/>
      <c r="AX862" s="11"/>
      <c r="AY862" s="11"/>
      <c r="AZ862" s="11"/>
      <c r="BA862" s="11"/>
      <c r="BB862" s="11"/>
      <c r="BC862" s="11"/>
      <c r="BD862" s="11"/>
      <c r="BE862" s="11"/>
      <c r="BF862" s="11"/>
      <c r="BG862" s="11"/>
      <c r="BH862" s="11"/>
      <c r="BI862" s="11"/>
      <c r="BJ862" s="11"/>
      <c r="BK862" s="11"/>
      <c r="BL862" s="11"/>
      <c r="BM862" s="11"/>
    </row>
    <row r="863" spans="1:65" ht="14.25" customHeight="1">
      <c r="A863" s="11"/>
      <c r="B863" s="11"/>
      <c r="C863" s="47"/>
      <c r="D863" s="16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  <c r="AP863" s="11"/>
      <c r="AQ863" s="11"/>
      <c r="AR863" s="11"/>
      <c r="AS863" s="11"/>
      <c r="AT863" s="11"/>
      <c r="AU863" s="11"/>
      <c r="AV863" s="11"/>
      <c r="AW863" s="11"/>
      <c r="AX863" s="11"/>
      <c r="AY863" s="11"/>
      <c r="AZ863" s="11"/>
      <c r="BA863" s="11"/>
      <c r="BB863" s="11"/>
      <c r="BC863" s="11"/>
      <c r="BD863" s="11"/>
      <c r="BE863" s="11"/>
      <c r="BF863" s="11"/>
      <c r="BG863" s="11"/>
      <c r="BH863" s="11"/>
      <c r="BI863" s="11"/>
      <c r="BJ863" s="11"/>
      <c r="BK863" s="11"/>
      <c r="BL863" s="11"/>
      <c r="BM863" s="11"/>
    </row>
    <row r="864" spans="1:65" ht="14.25" customHeight="1">
      <c r="A864" s="11"/>
      <c r="B864" s="11"/>
      <c r="C864" s="47"/>
      <c r="D864" s="16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  <c r="AP864" s="11"/>
      <c r="AQ864" s="11"/>
      <c r="AR864" s="11"/>
      <c r="AS864" s="11"/>
      <c r="AT864" s="11"/>
      <c r="AU864" s="11"/>
      <c r="AV864" s="11"/>
      <c r="AW864" s="11"/>
      <c r="AX864" s="11"/>
      <c r="AY864" s="11"/>
      <c r="AZ864" s="11"/>
      <c r="BA864" s="11"/>
      <c r="BB864" s="11"/>
      <c r="BC864" s="11"/>
      <c r="BD864" s="11"/>
      <c r="BE864" s="11"/>
      <c r="BF864" s="11"/>
      <c r="BG864" s="11"/>
      <c r="BH864" s="11"/>
      <c r="BI864" s="11"/>
      <c r="BJ864" s="11"/>
      <c r="BK864" s="11"/>
      <c r="BL864" s="11"/>
      <c r="BM864" s="11"/>
    </row>
    <row r="865" spans="1:65" ht="14.25" customHeight="1">
      <c r="A865" s="11"/>
      <c r="B865" s="11"/>
      <c r="C865" s="47"/>
      <c r="D865" s="16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  <c r="AP865" s="11"/>
      <c r="AQ865" s="11"/>
      <c r="AR865" s="11"/>
      <c r="AS865" s="11"/>
      <c r="AT865" s="11"/>
      <c r="AU865" s="11"/>
      <c r="AV865" s="11"/>
      <c r="AW865" s="11"/>
      <c r="AX865" s="11"/>
      <c r="AY865" s="11"/>
      <c r="AZ865" s="11"/>
      <c r="BA865" s="11"/>
      <c r="BB865" s="11"/>
      <c r="BC865" s="11"/>
      <c r="BD865" s="11"/>
      <c r="BE865" s="11"/>
      <c r="BF865" s="11"/>
      <c r="BG865" s="11"/>
      <c r="BH865" s="11"/>
      <c r="BI865" s="11"/>
      <c r="BJ865" s="11"/>
      <c r="BK865" s="11"/>
      <c r="BL865" s="11"/>
      <c r="BM865" s="11"/>
    </row>
    <row r="866" spans="1:65" ht="14.25" customHeight="1">
      <c r="A866" s="11"/>
      <c r="B866" s="11"/>
      <c r="C866" s="47"/>
      <c r="D866" s="16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  <c r="AP866" s="11"/>
      <c r="AQ866" s="11"/>
      <c r="AR866" s="11"/>
      <c r="AS866" s="11"/>
      <c r="AT866" s="11"/>
      <c r="AU866" s="11"/>
      <c r="AV866" s="11"/>
      <c r="AW866" s="11"/>
      <c r="AX866" s="11"/>
      <c r="AY866" s="11"/>
      <c r="AZ866" s="11"/>
      <c r="BA866" s="11"/>
      <c r="BB866" s="11"/>
      <c r="BC866" s="11"/>
      <c r="BD866" s="11"/>
      <c r="BE866" s="11"/>
      <c r="BF866" s="11"/>
      <c r="BG866" s="11"/>
      <c r="BH866" s="11"/>
      <c r="BI866" s="11"/>
      <c r="BJ866" s="11"/>
      <c r="BK866" s="11"/>
      <c r="BL866" s="11"/>
      <c r="BM866" s="11"/>
    </row>
    <row r="867" spans="1:65" ht="14.25" customHeight="1">
      <c r="A867" s="11"/>
      <c r="B867" s="11"/>
      <c r="C867" s="47"/>
      <c r="D867" s="16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  <c r="AP867" s="11"/>
      <c r="AQ867" s="11"/>
      <c r="AR867" s="11"/>
      <c r="AS867" s="11"/>
      <c r="AT867" s="11"/>
      <c r="AU867" s="11"/>
      <c r="AV867" s="11"/>
      <c r="AW867" s="11"/>
      <c r="AX867" s="11"/>
      <c r="AY867" s="11"/>
      <c r="AZ867" s="11"/>
      <c r="BA867" s="11"/>
      <c r="BB867" s="11"/>
      <c r="BC867" s="11"/>
      <c r="BD867" s="11"/>
      <c r="BE867" s="11"/>
      <c r="BF867" s="11"/>
      <c r="BG867" s="11"/>
      <c r="BH867" s="11"/>
      <c r="BI867" s="11"/>
      <c r="BJ867" s="11"/>
      <c r="BK867" s="11"/>
      <c r="BL867" s="11"/>
      <c r="BM867" s="11"/>
    </row>
    <row r="868" spans="1:65" ht="14.25" customHeight="1">
      <c r="A868" s="11"/>
      <c r="B868" s="11"/>
      <c r="C868" s="47"/>
      <c r="D868" s="16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  <c r="AP868" s="11"/>
      <c r="AQ868" s="11"/>
      <c r="AR868" s="11"/>
      <c r="AS868" s="11"/>
      <c r="AT868" s="11"/>
      <c r="AU868" s="11"/>
      <c r="AV868" s="11"/>
      <c r="AW868" s="11"/>
      <c r="AX868" s="11"/>
      <c r="AY868" s="11"/>
      <c r="AZ868" s="11"/>
      <c r="BA868" s="11"/>
      <c r="BB868" s="11"/>
      <c r="BC868" s="11"/>
      <c r="BD868" s="11"/>
      <c r="BE868" s="11"/>
      <c r="BF868" s="11"/>
      <c r="BG868" s="11"/>
      <c r="BH868" s="11"/>
      <c r="BI868" s="11"/>
      <c r="BJ868" s="11"/>
      <c r="BK868" s="11"/>
      <c r="BL868" s="11"/>
      <c r="BM868" s="11"/>
    </row>
    <row r="869" spans="1:65" ht="14.25" customHeight="1">
      <c r="A869" s="11"/>
      <c r="B869" s="11"/>
      <c r="C869" s="47"/>
      <c r="D869" s="16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  <c r="AP869" s="11"/>
      <c r="AQ869" s="11"/>
      <c r="AR869" s="11"/>
      <c r="AS869" s="11"/>
      <c r="AT869" s="11"/>
      <c r="AU869" s="11"/>
      <c r="AV869" s="11"/>
      <c r="AW869" s="11"/>
      <c r="AX869" s="11"/>
      <c r="AY869" s="11"/>
      <c r="AZ869" s="11"/>
      <c r="BA869" s="11"/>
      <c r="BB869" s="11"/>
      <c r="BC869" s="11"/>
      <c r="BD869" s="11"/>
      <c r="BE869" s="11"/>
      <c r="BF869" s="11"/>
      <c r="BG869" s="11"/>
      <c r="BH869" s="11"/>
      <c r="BI869" s="11"/>
      <c r="BJ869" s="11"/>
      <c r="BK869" s="11"/>
      <c r="BL869" s="11"/>
      <c r="BM869" s="11"/>
    </row>
    <row r="870" spans="1:65" ht="14.25" customHeight="1">
      <c r="A870" s="11"/>
      <c r="B870" s="11"/>
      <c r="C870" s="47"/>
      <c r="D870" s="16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  <c r="AP870" s="11"/>
      <c r="AQ870" s="11"/>
      <c r="AR870" s="11"/>
      <c r="AS870" s="11"/>
      <c r="AT870" s="11"/>
      <c r="AU870" s="11"/>
      <c r="AV870" s="11"/>
      <c r="AW870" s="11"/>
      <c r="AX870" s="11"/>
      <c r="AY870" s="11"/>
      <c r="AZ870" s="11"/>
      <c r="BA870" s="11"/>
      <c r="BB870" s="11"/>
      <c r="BC870" s="11"/>
      <c r="BD870" s="11"/>
      <c r="BE870" s="11"/>
      <c r="BF870" s="11"/>
      <c r="BG870" s="11"/>
      <c r="BH870" s="11"/>
      <c r="BI870" s="11"/>
      <c r="BJ870" s="11"/>
      <c r="BK870" s="11"/>
      <c r="BL870" s="11"/>
      <c r="BM870" s="11"/>
    </row>
    <row r="871" spans="1:65" ht="14.25" customHeight="1">
      <c r="A871" s="11"/>
      <c r="B871" s="11"/>
      <c r="C871" s="47"/>
      <c r="D871" s="16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  <c r="AP871" s="11"/>
      <c r="AQ871" s="11"/>
      <c r="AR871" s="11"/>
      <c r="AS871" s="11"/>
      <c r="AT871" s="11"/>
      <c r="AU871" s="11"/>
      <c r="AV871" s="11"/>
      <c r="AW871" s="11"/>
      <c r="AX871" s="11"/>
      <c r="AY871" s="11"/>
      <c r="AZ871" s="11"/>
      <c r="BA871" s="11"/>
      <c r="BB871" s="11"/>
      <c r="BC871" s="11"/>
      <c r="BD871" s="11"/>
      <c r="BE871" s="11"/>
      <c r="BF871" s="11"/>
      <c r="BG871" s="11"/>
      <c r="BH871" s="11"/>
      <c r="BI871" s="11"/>
      <c r="BJ871" s="11"/>
      <c r="BK871" s="11"/>
      <c r="BL871" s="11"/>
      <c r="BM871" s="11"/>
    </row>
    <row r="872" spans="1:65" ht="14.25" customHeight="1">
      <c r="A872" s="11"/>
      <c r="B872" s="11"/>
      <c r="C872" s="47"/>
      <c r="D872" s="16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  <c r="AP872" s="11"/>
      <c r="AQ872" s="11"/>
      <c r="AR872" s="11"/>
      <c r="AS872" s="11"/>
      <c r="AT872" s="11"/>
      <c r="AU872" s="11"/>
      <c r="AV872" s="11"/>
      <c r="AW872" s="11"/>
      <c r="AX872" s="11"/>
      <c r="AY872" s="11"/>
      <c r="AZ872" s="11"/>
      <c r="BA872" s="11"/>
      <c r="BB872" s="11"/>
      <c r="BC872" s="11"/>
      <c r="BD872" s="11"/>
      <c r="BE872" s="11"/>
      <c r="BF872" s="11"/>
      <c r="BG872" s="11"/>
      <c r="BH872" s="11"/>
      <c r="BI872" s="11"/>
      <c r="BJ872" s="11"/>
      <c r="BK872" s="11"/>
      <c r="BL872" s="11"/>
      <c r="BM872" s="11"/>
    </row>
    <row r="873" spans="1:65" ht="14.25" customHeight="1">
      <c r="A873" s="11"/>
      <c r="B873" s="11"/>
      <c r="C873" s="47"/>
      <c r="D873" s="16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  <c r="AP873" s="11"/>
      <c r="AQ873" s="11"/>
      <c r="AR873" s="11"/>
      <c r="AS873" s="11"/>
      <c r="AT873" s="11"/>
      <c r="AU873" s="11"/>
      <c r="AV873" s="11"/>
      <c r="AW873" s="11"/>
      <c r="AX873" s="11"/>
      <c r="AY873" s="11"/>
      <c r="AZ873" s="11"/>
      <c r="BA873" s="11"/>
      <c r="BB873" s="11"/>
      <c r="BC873" s="11"/>
      <c r="BD873" s="11"/>
      <c r="BE873" s="11"/>
      <c r="BF873" s="11"/>
      <c r="BG873" s="11"/>
      <c r="BH873" s="11"/>
      <c r="BI873" s="11"/>
      <c r="BJ873" s="11"/>
      <c r="BK873" s="11"/>
      <c r="BL873" s="11"/>
      <c r="BM873" s="11"/>
    </row>
    <row r="874" spans="1:65" ht="14.25" customHeight="1">
      <c r="A874" s="11"/>
      <c r="B874" s="11"/>
      <c r="C874" s="47"/>
      <c r="D874" s="16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  <c r="AP874" s="11"/>
      <c r="AQ874" s="11"/>
      <c r="AR874" s="11"/>
      <c r="AS874" s="11"/>
      <c r="AT874" s="11"/>
      <c r="AU874" s="11"/>
      <c r="AV874" s="11"/>
      <c r="AW874" s="11"/>
      <c r="AX874" s="11"/>
      <c r="AY874" s="11"/>
      <c r="AZ874" s="11"/>
      <c r="BA874" s="11"/>
      <c r="BB874" s="11"/>
      <c r="BC874" s="11"/>
      <c r="BD874" s="11"/>
      <c r="BE874" s="11"/>
      <c r="BF874" s="11"/>
      <c r="BG874" s="11"/>
      <c r="BH874" s="11"/>
      <c r="BI874" s="11"/>
      <c r="BJ874" s="11"/>
      <c r="BK874" s="11"/>
      <c r="BL874" s="11"/>
      <c r="BM874" s="11"/>
    </row>
    <row r="875" spans="1:65" ht="14.25" customHeight="1">
      <c r="A875" s="11"/>
      <c r="B875" s="11"/>
      <c r="C875" s="47"/>
      <c r="D875" s="16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  <c r="AP875" s="11"/>
      <c r="AQ875" s="11"/>
      <c r="AR875" s="11"/>
      <c r="AS875" s="11"/>
      <c r="AT875" s="11"/>
      <c r="AU875" s="11"/>
      <c r="AV875" s="11"/>
      <c r="AW875" s="11"/>
      <c r="AX875" s="11"/>
      <c r="AY875" s="11"/>
      <c r="AZ875" s="11"/>
      <c r="BA875" s="11"/>
      <c r="BB875" s="11"/>
      <c r="BC875" s="11"/>
      <c r="BD875" s="11"/>
      <c r="BE875" s="11"/>
      <c r="BF875" s="11"/>
      <c r="BG875" s="11"/>
      <c r="BH875" s="11"/>
      <c r="BI875" s="11"/>
      <c r="BJ875" s="11"/>
      <c r="BK875" s="11"/>
      <c r="BL875" s="11"/>
      <c r="BM875" s="11"/>
    </row>
    <row r="876" spans="1:65" ht="14.25" customHeight="1">
      <c r="A876" s="11"/>
      <c r="B876" s="11"/>
      <c r="C876" s="47"/>
      <c r="D876" s="16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  <c r="AP876" s="11"/>
      <c r="AQ876" s="11"/>
      <c r="AR876" s="11"/>
      <c r="AS876" s="11"/>
      <c r="AT876" s="11"/>
      <c r="AU876" s="11"/>
      <c r="AV876" s="11"/>
      <c r="AW876" s="11"/>
      <c r="AX876" s="11"/>
      <c r="AY876" s="11"/>
      <c r="AZ876" s="11"/>
      <c r="BA876" s="11"/>
      <c r="BB876" s="11"/>
      <c r="BC876" s="11"/>
      <c r="BD876" s="11"/>
      <c r="BE876" s="11"/>
      <c r="BF876" s="11"/>
      <c r="BG876" s="11"/>
      <c r="BH876" s="11"/>
      <c r="BI876" s="11"/>
      <c r="BJ876" s="11"/>
      <c r="BK876" s="11"/>
      <c r="BL876" s="11"/>
      <c r="BM876" s="11"/>
    </row>
    <row r="877" spans="1:65" ht="14.25" customHeight="1">
      <c r="A877" s="11"/>
      <c r="B877" s="11"/>
      <c r="C877" s="47"/>
      <c r="D877" s="16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  <c r="AP877" s="11"/>
      <c r="AQ877" s="11"/>
      <c r="AR877" s="11"/>
      <c r="AS877" s="11"/>
      <c r="AT877" s="11"/>
      <c r="AU877" s="11"/>
      <c r="AV877" s="11"/>
      <c r="AW877" s="11"/>
      <c r="AX877" s="11"/>
      <c r="AY877" s="11"/>
      <c r="AZ877" s="11"/>
      <c r="BA877" s="11"/>
      <c r="BB877" s="11"/>
      <c r="BC877" s="11"/>
      <c r="BD877" s="11"/>
      <c r="BE877" s="11"/>
      <c r="BF877" s="11"/>
      <c r="BG877" s="11"/>
      <c r="BH877" s="11"/>
      <c r="BI877" s="11"/>
      <c r="BJ877" s="11"/>
      <c r="BK877" s="11"/>
      <c r="BL877" s="11"/>
      <c r="BM877" s="11"/>
    </row>
    <row r="878" spans="1:65" ht="14.25" customHeight="1">
      <c r="A878" s="11"/>
      <c r="B878" s="11"/>
      <c r="C878" s="47"/>
      <c r="D878" s="16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  <c r="AP878" s="11"/>
      <c r="AQ878" s="11"/>
      <c r="AR878" s="11"/>
      <c r="AS878" s="11"/>
      <c r="AT878" s="11"/>
      <c r="AU878" s="11"/>
      <c r="AV878" s="11"/>
      <c r="AW878" s="11"/>
      <c r="AX878" s="11"/>
      <c r="AY878" s="11"/>
      <c r="AZ878" s="11"/>
      <c r="BA878" s="11"/>
      <c r="BB878" s="11"/>
      <c r="BC878" s="11"/>
      <c r="BD878" s="11"/>
      <c r="BE878" s="11"/>
      <c r="BF878" s="11"/>
      <c r="BG878" s="11"/>
      <c r="BH878" s="11"/>
      <c r="BI878" s="11"/>
      <c r="BJ878" s="11"/>
      <c r="BK878" s="11"/>
      <c r="BL878" s="11"/>
      <c r="BM878" s="11"/>
    </row>
    <row r="879" spans="1:65" ht="14.25" customHeight="1">
      <c r="A879" s="11"/>
      <c r="B879" s="11"/>
      <c r="C879" s="47"/>
      <c r="D879" s="16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  <c r="AP879" s="11"/>
      <c r="AQ879" s="11"/>
      <c r="AR879" s="11"/>
      <c r="AS879" s="11"/>
      <c r="AT879" s="11"/>
      <c r="AU879" s="11"/>
      <c r="AV879" s="11"/>
      <c r="AW879" s="11"/>
      <c r="AX879" s="11"/>
      <c r="AY879" s="11"/>
      <c r="AZ879" s="11"/>
      <c r="BA879" s="11"/>
      <c r="BB879" s="11"/>
      <c r="BC879" s="11"/>
      <c r="BD879" s="11"/>
      <c r="BE879" s="11"/>
      <c r="BF879" s="11"/>
      <c r="BG879" s="11"/>
      <c r="BH879" s="11"/>
      <c r="BI879" s="11"/>
      <c r="BJ879" s="11"/>
      <c r="BK879" s="11"/>
      <c r="BL879" s="11"/>
      <c r="BM879" s="11"/>
    </row>
    <row r="880" spans="1:65" ht="14.25" customHeight="1">
      <c r="A880" s="11"/>
      <c r="B880" s="11"/>
      <c r="C880" s="47"/>
      <c r="D880" s="16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  <c r="AV880" s="11"/>
      <c r="AW880" s="11"/>
      <c r="AX880" s="11"/>
      <c r="AY880" s="11"/>
      <c r="AZ880" s="11"/>
      <c r="BA880" s="11"/>
      <c r="BB880" s="11"/>
      <c r="BC880" s="11"/>
      <c r="BD880" s="11"/>
      <c r="BE880" s="11"/>
      <c r="BF880" s="11"/>
      <c r="BG880" s="11"/>
      <c r="BH880" s="11"/>
      <c r="BI880" s="11"/>
      <c r="BJ880" s="11"/>
      <c r="BK880" s="11"/>
      <c r="BL880" s="11"/>
      <c r="BM880" s="11"/>
    </row>
    <row r="881" spans="1:65" ht="14.25" customHeight="1">
      <c r="A881" s="11"/>
      <c r="B881" s="11"/>
      <c r="C881" s="47"/>
      <c r="D881" s="16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  <c r="AV881" s="11"/>
      <c r="AW881" s="11"/>
      <c r="AX881" s="11"/>
      <c r="AY881" s="11"/>
      <c r="AZ881" s="11"/>
      <c r="BA881" s="11"/>
      <c r="BB881" s="11"/>
      <c r="BC881" s="11"/>
      <c r="BD881" s="11"/>
      <c r="BE881" s="11"/>
      <c r="BF881" s="11"/>
      <c r="BG881" s="11"/>
      <c r="BH881" s="11"/>
      <c r="BI881" s="11"/>
      <c r="BJ881" s="11"/>
      <c r="BK881" s="11"/>
      <c r="BL881" s="11"/>
      <c r="BM881" s="11"/>
    </row>
    <row r="882" spans="1:65" ht="14.25" customHeight="1">
      <c r="A882" s="11"/>
      <c r="B882" s="11"/>
      <c r="C882" s="47"/>
      <c r="D882" s="16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/>
      <c r="AT882" s="11"/>
      <c r="AU882" s="11"/>
      <c r="AV882" s="11"/>
      <c r="AW882" s="11"/>
      <c r="AX882" s="11"/>
      <c r="AY882" s="11"/>
      <c r="AZ882" s="11"/>
      <c r="BA882" s="11"/>
      <c r="BB882" s="11"/>
      <c r="BC882" s="11"/>
      <c r="BD882" s="11"/>
      <c r="BE882" s="11"/>
      <c r="BF882" s="11"/>
      <c r="BG882" s="11"/>
      <c r="BH882" s="11"/>
      <c r="BI882" s="11"/>
      <c r="BJ882" s="11"/>
      <c r="BK882" s="11"/>
      <c r="BL882" s="11"/>
      <c r="BM882" s="11"/>
    </row>
    <row r="883" spans="1:65" ht="14.25" customHeight="1">
      <c r="A883" s="11"/>
      <c r="B883" s="11"/>
      <c r="C883" s="47"/>
      <c r="D883" s="16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  <c r="AV883" s="11"/>
      <c r="AW883" s="11"/>
      <c r="AX883" s="11"/>
      <c r="AY883" s="11"/>
      <c r="AZ883" s="11"/>
      <c r="BA883" s="11"/>
      <c r="BB883" s="11"/>
      <c r="BC883" s="11"/>
      <c r="BD883" s="11"/>
      <c r="BE883" s="11"/>
      <c r="BF883" s="11"/>
      <c r="BG883" s="11"/>
      <c r="BH883" s="11"/>
      <c r="BI883" s="11"/>
      <c r="BJ883" s="11"/>
      <c r="BK883" s="11"/>
      <c r="BL883" s="11"/>
      <c r="BM883" s="11"/>
    </row>
    <row r="884" spans="1:65" ht="14.25" customHeight="1">
      <c r="A884" s="11"/>
      <c r="B884" s="11"/>
      <c r="C884" s="47"/>
      <c r="D884" s="16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  <c r="AV884" s="11"/>
      <c r="AW884" s="11"/>
      <c r="AX884" s="11"/>
      <c r="AY884" s="11"/>
      <c r="AZ884" s="11"/>
      <c r="BA884" s="11"/>
      <c r="BB884" s="11"/>
      <c r="BC884" s="11"/>
      <c r="BD884" s="11"/>
      <c r="BE884" s="11"/>
      <c r="BF884" s="11"/>
      <c r="BG884" s="11"/>
      <c r="BH884" s="11"/>
      <c r="BI884" s="11"/>
      <c r="BJ884" s="11"/>
      <c r="BK884" s="11"/>
      <c r="BL884" s="11"/>
      <c r="BM884" s="11"/>
    </row>
    <row r="885" spans="1:65" ht="14.25" customHeight="1">
      <c r="A885" s="11"/>
      <c r="B885" s="11"/>
      <c r="C885" s="47"/>
      <c r="D885" s="16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1"/>
      <c r="AP885" s="11"/>
      <c r="AQ885" s="11"/>
      <c r="AR885" s="11"/>
      <c r="AS885" s="11"/>
      <c r="AT885" s="11"/>
      <c r="AU885" s="11"/>
      <c r="AV885" s="11"/>
      <c r="AW885" s="11"/>
      <c r="AX885" s="11"/>
      <c r="AY885" s="11"/>
      <c r="AZ885" s="11"/>
      <c r="BA885" s="11"/>
      <c r="BB885" s="11"/>
      <c r="BC885" s="11"/>
      <c r="BD885" s="11"/>
      <c r="BE885" s="11"/>
      <c r="BF885" s="11"/>
      <c r="BG885" s="11"/>
      <c r="BH885" s="11"/>
      <c r="BI885" s="11"/>
      <c r="BJ885" s="11"/>
      <c r="BK885" s="11"/>
      <c r="BL885" s="11"/>
      <c r="BM885" s="11"/>
    </row>
    <row r="886" spans="1:65" ht="14.25" customHeight="1">
      <c r="A886" s="11"/>
      <c r="B886" s="11"/>
      <c r="C886" s="47"/>
      <c r="D886" s="16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  <c r="AP886" s="11"/>
      <c r="AQ886" s="11"/>
      <c r="AR886" s="11"/>
      <c r="AS886" s="11"/>
      <c r="AT886" s="11"/>
      <c r="AU886" s="11"/>
      <c r="AV886" s="11"/>
      <c r="AW886" s="11"/>
      <c r="AX886" s="11"/>
      <c r="AY886" s="11"/>
      <c r="AZ886" s="11"/>
      <c r="BA886" s="11"/>
      <c r="BB886" s="11"/>
      <c r="BC886" s="11"/>
      <c r="BD886" s="11"/>
      <c r="BE886" s="11"/>
      <c r="BF886" s="11"/>
      <c r="BG886" s="11"/>
      <c r="BH886" s="11"/>
      <c r="BI886" s="11"/>
      <c r="BJ886" s="11"/>
      <c r="BK886" s="11"/>
      <c r="BL886" s="11"/>
      <c r="BM886" s="11"/>
    </row>
    <row r="887" spans="1:65" ht="14.25" customHeight="1">
      <c r="A887" s="11"/>
      <c r="B887" s="11"/>
      <c r="C887" s="47"/>
      <c r="D887" s="16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1"/>
      <c r="AP887" s="11"/>
      <c r="AQ887" s="11"/>
      <c r="AR887" s="11"/>
      <c r="AS887" s="11"/>
      <c r="AT887" s="11"/>
      <c r="AU887" s="11"/>
      <c r="AV887" s="11"/>
      <c r="AW887" s="11"/>
      <c r="AX887" s="11"/>
      <c r="AY887" s="11"/>
      <c r="AZ887" s="11"/>
      <c r="BA887" s="11"/>
      <c r="BB887" s="11"/>
      <c r="BC887" s="11"/>
      <c r="BD887" s="11"/>
      <c r="BE887" s="11"/>
      <c r="BF887" s="11"/>
      <c r="BG887" s="11"/>
      <c r="BH887" s="11"/>
      <c r="BI887" s="11"/>
      <c r="BJ887" s="11"/>
      <c r="BK887" s="11"/>
      <c r="BL887" s="11"/>
      <c r="BM887" s="11"/>
    </row>
    <row r="888" spans="1:65" ht="14.25" customHeight="1">
      <c r="A888" s="11"/>
      <c r="B888" s="11"/>
      <c r="C888" s="47"/>
      <c r="D888" s="16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  <c r="AP888" s="11"/>
      <c r="AQ888" s="11"/>
      <c r="AR888" s="11"/>
      <c r="AS888" s="11"/>
      <c r="AT888" s="11"/>
      <c r="AU888" s="11"/>
      <c r="AV888" s="11"/>
      <c r="AW888" s="11"/>
      <c r="AX888" s="11"/>
      <c r="AY888" s="11"/>
      <c r="AZ888" s="11"/>
      <c r="BA888" s="11"/>
      <c r="BB888" s="11"/>
      <c r="BC888" s="11"/>
      <c r="BD888" s="11"/>
      <c r="BE888" s="11"/>
      <c r="BF888" s="11"/>
      <c r="BG888" s="11"/>
      <c r="BH888" s="11"/>
      <c r="BI888" s="11"/>
      <c r="BJ888" s="11"/>
      <c r="BK888" s="11"/>
      <c r="BL888" s="11"/>
      <c r="BM888" s="11"/>
    </row>
    <row r="889" spans="1:65" ht="14.25" customHeight="1">
      <c r="A889" s="11"/>
      <c r="B889" s="11"/>
      <c r="C889" s="47"/>
      <c r="D889" s="16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1"/>
      <c r="AP889" s="11"/>
      <c r="AQ889" s="11"/>
      <c r="AR889" s="11"/>
      <c r="AS889" s="11"/>
      <c r="AT889" s="11"/>
      <c r="AU889" s="11"/>
      <c r="AV889" s="11"/>
      <c r="AW889" s="11"/>
      <c r="AX889" s="11"/>
      <c r="AY889" s="11"/>
      <c r="AZ889" s="11"/>
      <c r="BA889" s="11"/>
      <c r="BB889" s="11"/>
      <c r="BC889" s="11"/>
      <c r="BD889" s="11"/>
      <c r="BE889" s="11"/>
      <c r="BF889" s="11"/>
      <c r="BG889" s="11"/>
      <c r="BH889" s="11"/>
      <c r="BI889" s="11"/>
      <c r="BJ889" s="11"/>
      <c r="BK889" s="11"/>
      <c r="BL889" s="11"/>
      <c r="BM889" s="11"/>
    </row>
    <row r="890" spans="1:65" ht="14.25" customHeight="1">
      <c r="A890" s="11"/>
      <c r="B890" s="11"/>
      <c r="C890" s="47"/>
      <c r="D890" s="16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  <c r="AP890" s="11"/>
      <c r="AQ890" s="11"/>
      <c r="AR890" s="11"/>
      <c r="AS890" s="11"/>
      <c r="AT890" s="11"/>
      <c r="AU890" s="11"/>
      <c r="AV890" s="11"/>
      <c r="AW890" s="11"/>
      <c r="AX890" s="11"/>
      <c r="AY890" s="11"/>
      <c r="AZ890" s="11"/>
      <c r="BA890" s="11"/>
      <c r="BB890" s="11"/>
      <c r="BC890" s="11"/>
      <c r="BD890" s="11"/>
      <c r="BE890" s="11"/>
      <c r="BF890" s="11"/>
      <c r="BG890" s="11"/>
      <c r="BH890" s="11"/>
      <c r="BI890" s="11"/>
      <c r="BJ890" s="11"/>
      <c r="BK890" s="11"/>
      <c r="BL890" s="11"/>
      <c r="BM890" s="11"/>
    </row>
    <row r="891" spans="1:65" ht="14.25" customHeight="1">
      <c r="A891" s="11"/>
      <c r="B891" s="11"/>
      <c r="C891" s="47"/>
      <c r="D891" s="16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1"/>
      <c r="AP891" s="11"/>
      <c r="AQ891" s="11"/>
      <c r="AR891" s="11"/>
      <c r="AS891" s="11"/>
      <c r="AT891" s="11"/>
      <c r="AU891" s="11"/>
      <c r="AV891" s="11"/>
      <c r="AW891" s="11"/>
      <c r="AX891" s="11"/>
      <c r="AY891" s="11"/>
      <c r="AZ891" s="11"/>
      <c r="BA891" s="11"/>
      <c r="BB891" s="11"/>
      <c r="BC891" s="11"/>
      <c r="BD891" s="11"/>
      <c r="BE891" s="11"/>
      <c r="BF891" s="11"/>
      <c r="BG891" s="11"/>
      <c r="BH891" s="11"/>
      <c r="BI891" s="11"/>
      <c r="BJ891" s="11"/>
      <c r="BK891" s="11"/>
      <c r="BL891" s="11"/>
      <c r="BM891" s="11"/>
    </row>
    <row r="892" spans="1:65" ht="14.25" customHeight="1">
      <c r="A892" s="11"/>
      <c r="B892" s="11"/>
      <c r="C892" s="47"/>
      <c r="D892" s="16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1"/>
      <c r="AP892" s="11"/>
      <c r="AQ892" s="11"/>
      <c r="AR892" s="11"/>
      <c r="AS892" s="11"/>
      <c r="AT892" s="11"/>
      <c r="AU892" s="11"/>
      <c r="AV892" s="11"/>
      <c r="AW892" s="11"/>
      <c r="AX892" s="11"/>
      <c r="AY892" s="11"/>
      <c r="AZ892" s="11"/>
      <c r="BA892" s="11"/>
      <c r="BB892" s="11"/>
      <c r="BC892" s="11"/>
      <c r="BD892" s="11"/>
      <c r="BE892" s="11"/>
      <c r="BF892" s="11"/>
      <c r="BG892" s="11"/>
      <c r="BH892" s="11"/>
      <c r="BI892" s="11"/>
      <c r="BJ892" s="11"/>
      <c r="BK892" s="11"/>
      <c r="BL892" s="11"/>
      <c r="BM892" s="11"/>
    </row>
    <row r="893" spans="1:65" ht="14.25" customHeight="1">
      <c r="A893" s="11"/>
      <c r="B893" s="11"/>
      <c r="C893" s="47"/>
      <c r="D893" s="16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11"/>
      <c r="AW893" s="11"/>
      <c r="AX893" s="11"/>
      <c r="AY893" s="11"/>
      <c r="AZ893" s="11"/>
      <c r="BA893" s="11"/>
      <c r="BB893" s="11"/>
      <c r="BC893" s="11"/>
      <c r="BD893" s="11"/>
      <c r="BE893" s="11"/>
      <c r="BF893" s="11"/>
      <c r="BG893" s="11"/>
      <c r="BH893" s="11"/>
      <c r="BI893" s="11"/>
      <c r="BJ893" s="11"/>
      <c r="BK893" s="11"/>
      <c r="BL893" s="11"/>
      <c r="BM893" s="11"/>
    </row>
    <row r="894" spans="1:65" ht="14.25" customHeight="1">
      <c r="A894" s="11"/>
      <c r="B894" s="11"/>
      <c r="C894" s="47"/>
      <c r="D894" s="16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11"/>
      <c r="AW894" s="11"/>
      <c r="AX894" s="11"/>
      <c r="AY894" s="11"/>
      <c r="AZ894" s="11"/>
      <c r="BA894" s="11"/>
      <c r="BB894" s="11"/>
      <c r="BC894" s="11"/>
      <c r="BD894" s="11"/>
      <c r="BE894" s="11"/>
      <c r="BF894" s="11"/>
      <c r="BG894" s="11"/>
      <c r="BH894" s="11"/>
      <c r="BI894" s="11"/>
      <c r="BJ894" s="11"/>
      <c r="BK894" s="11"/>
      <c r="BL894" s="11"/>
      <c r="BM894" s="11"/>
    </row>
    <row r="895" spans="1:65" ht="14.25" customHeight="1">
      <c r="A895" s="11"/>
      <c r="B895" s="11"/>
      <c r="C895" s="47"/>
      <c r="D895" s="16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11"/>
      <c r="AW895" s="11"/>
      <c r="AX895" s="11"/>
      <c r="AY895" s="11"/>
      <c r="AZ895" s="11"/>
      <c r="BA895" s="11"/>
      <c r="BB895" s="11"/>
      <c r="BC895" s="11"/>
      <c r="BD895" s="11"/>
      <c r="BE895" s="11"/>
      <c r="BF895" s="11"/>
      <c r="BG895" s="11"/>
      <c r="BH895" s="11"/>
      <c r="BI895" s="11"/>
      <c r="BJ895" s="11"/>
      <c r="BK895" s="11"/>
      <c r="BL895" s="11"/>
      <c r="BM895" s="11"/>
    </row>
    <row r="896" spans="1:65" ht="14.25" customHeight="1">
      <c r="A896" s="11"/>
      <c r="B896" s="11"/>
      <c r="C896" s="47"/>
      <c r="D896" s="16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  <c r="AV896" s="11"/>
      <c r="AW896" s="11"/>
      <c r="AX896" s="11"/>
      <c r="AY896" s="11"/>
      <c r="AZ896" s="11"/>
      <c r="BA896" s="11"/>
      <c r="BB896" s="11"/>
      <c r="BC896" s="11"/>
      <c r="BD896" s="11"/>
      <c r="BE896" s="11"/>
      <c r="BF896" s="11"/>
      <c r="BG896" s="11"/>
      <c r="BH896" s="11"/>
      <c r="BI896" s="11"/>
      <c r="BJ896" s="11"/>
      <c r="BK896" s="11"/>
      <c r="BL896" s="11"/>
      <c r="BM896" s="11"/>
    </row>
    <row r="897" spans="1:65" ht="14.25" customHeight="1">
      <c r="A897" s="11"/>
      <c r="B897" s="11"/>
      <c r="C897" s="47"/>
      <c r="D897" s="16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1"/>
      <c r="AV897" s="11"/>
      <c r="AW897" s="11"/>
      <c r="AX897" s="11"/>
      <c r="AY897" s="11"/>
      <c r="AZ897" s="11"/>
      <c r="BA897" s="11"/>
      <c r="BB897" s="11"/>
      <c r="BC897" s="11"/>
      <c r="BD897" s="11"/>
      <c r="BE897" s="11"/>
      <c r="BF897" s="11"/>
      <c r="BG897" s="11"/>
      <c r="BH897" s="11"/>
      <c r="BI897" s="11"/>
      <c r="BJ897" s="11"/>
      <c r="BK897" s="11"/>
      <c r="BL897" s="11"/>
      <c r="BM897" s="11"/>
    </row>
    <row r="898" spans="1:65" ht="14.25" customHeight="1">
      <c r="A898" s="11"/>
      <c r="B898" s="11"/>
      <c r="C898" s="47"/>
      <c r="D898" s="16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  <c r="AP898" s="11"/>
      <c r="AQ898" s="11"/>
      <c r="AR898" s="11"/>
      <c r="AS898" s="11"/>
      <c r="AT898" s="11"/>
      <c r="AU898" s="11"/>
      <c r="AV898" s="11"/>
      <c r="AW898" s="11"/>
      <c r="AX898" s="11"/>
      <c r="AY898" s="11"/>
      <c r="AZ898" s="11"/>
      <c r="BA898" s="11"/>
      <c r="BB898" s="11"/>
      <c r="BC898" s="11"/>
      <c r="BD898" s="11"/>
      <c r="BE898" s="11"/>
      <c r="BF898" s="11"/>
      <c r="BG898" s="11"/>
      <c r="BH898" s="11"/>
      <c r="BI898" s="11"/>
      <c r="BJ898" s="11"/>
      <c r="BK898" s="11"/>
      <c r="BL898" s="11"/>
      <c r="BM898" s="11"/>
    </row>
    <row r="899" spans="1:65" ht="14.25" customHeight="1">
      <c r="A899" s="11"/>
      <c r="B899" s="11"/>
      <c r="C899" s="47"/>
      <c r="D899" s="16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  <c r="AP899" s="11"/>
      <c r="AQ899" s="11"/>
      <c r="AR899" s="11"/>
      <c r="AS899" s="11"/>
      <c r="AT899" s="11"/>
      <c r="AU899" s="11"/>
      <c r="AV899" s="11"/>
      <c r="AW899" s="11"/>
      <c r="AX899" s="11"/>
      <c r="AY899" s="11"/>
      <c r="AZ899" s="11"/>
      <c r="BA899" s="11"/>
      <c r="BB899" s="11"/>
      <c r="BC899" s="11"/>
      <c r="BD899" s="11"/>
      <c r="BE899" s="11"/>
      <c r="BF899" s="11"/>
      <c r="BG899" s="11"/>
      <c r="BH899" s="11"/>
      <c r="BI899" s="11"/>
      <c r="BJ899" s="11"/>
      <c r="BK899" s="11"/>
      <c r="BL899" s="11"/>
      <c r="BM899" s="11"/>
    </row>
    <row r="900" spans="1:65" ht="14.25" customHeight="1">
      <c r="A900" s="11"/>
      <c r="B900" s="11"/>
      <c r="C900" s="47"/>
      <c r="D900" s="16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  <c r="AP900" s="11"/>
      <c r="AQ900" s="11"/>
      <c r="AR900" s="11"/>
      <c r="AS900" s="11"/>
      <c r="AT900" s="11"/>
      <c r="AU900" s="11"/>
      <c r="AV900" s="11"/>
      <c r="AW900" s="11"/>
      <c r="AX900" s="11"/>
      <c r="AY900" s="11"/>
      <c r="AZ900" s="11"/>
      <c r="BA900" s="11"/>
      <c r="BB900" s="11"/>
      <c r="BC900" s="11"/>
      <c r="BD900" s="11"/>
      <c r="BE900" s="11"/>
      <c r="BF900" s="11"/>
      <c r="BG900" s="11"/>
      <c r="BH900" s="11"/>
      <c r="BI900" s="11"/>
      <c r="BJ900" s="11"/>
      <c r="BK900" s="11"/>
      <c r="BL900" s="11"/>
      <c r="BM900" s="11"/>
    </row>
    <row r="901" spans="1:65" ht="14.25" customHeight="1">
      <c r="A901" s="11"/>
      <c r="B901" s="11"/>
      <c r="C901" s="47"/>
      <c r="D901" s="16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1"/>
      <c r="AP901" s="11"/>
      <c r="AQ901" s="11"/>
      <c r="AR901" s="11"/>
      <c r="AS901" s="11"/>
      <c r="AT901" s="11"/>
      <c r="AU901" s="11"/>
      <c r="AV901" s="11"/>
      <c r="AW901" s="11"/>
      <c r="AX901" s="11"/>
      <c r="AY901" s="11"/>
      <c r="AZ901" s="11"/>
      <c r="BA901" s="11"/>
      <c r="BB901" s="11"/>
      <c r="BC901" s="11"/>
      <c r="BD901" s="11"/>
      <c r="BE901" s="11"/>
      <c r="BF901" s="11"/>
      <c r="BG901" s="11"/>
      <c r="BH901" s="11"/>
      <c r="BI901" s="11"/>
      <c r="BJ901" s="11"/>
      <c r="BK901" s="11"/>
      <c r="BL901" s="11"/>
      <c r="BM901" s="11"/>
    </row>
    <row r="902" spans="1:65" ht="14.25" customHeight="1">
      <c r="A902" s="11"/>
      <c r="B902" s="11"/>
      <c r="C902" s="47"/>
      <c r="D902" s="16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1"/>
      <c r="AP902" s="11"/>
      <c r="AQ902" s="11"/>
      <c r="AR902" s="11"/>
      <c r="AS902" s="11"/>
      <c r="AT902" s="11"/>
      <c r="AU902" s="11"/>
      <c r="AV902" s="11"/>
      <c r="AW902" s="11"/>
      <c r="AX902" s="11"/>
      <c r="AY902" s="11"/>
      <c r="AZ902" s="11"/>
      <c r="BA902" s="11"/>
      <c r="BB902" s="11"/>
      <c r="BC902" s="11"/>
      <c r="BD902" s="11"/>
      <c r="BE902" s="11"/>
      <c r="BF902" s="11"/>
      <c r="BG902" s="11"/>
      <c r="BH902" s="11"/>
      <c r="BI902" s="11"/>
      <c r="BJ902" s="11"/>
      <c r="BK902" s="11"/>
      <c r="BL902" s="11"/>
      <c r="BM902" s="11"/>
    </row>
    <row r="903" spans="1:65" ht="14.25" customHeight="1">
      <c r="A903" s="11"/>
      <c r="B903" s="11"/>
      <c r="C903" s="47"/>
      <c r="D903" s="16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1"/>
      <c r="AP903" s="11"/>
      <c r="AQ903" s="11"/>
      <c r="AR903" s="11"/>
      <c r="AS903" s="11"/>
      <c r="AT903" s="11"/>
      <c r="AU903" s="11"/>
      <c r="AV903" s="11"/>
      <c r="AW903" s="11"/>
      <c r="AX903" s="11"/>
      <c r="AY903" s="11"/>
      <c r="AZ903" s="11"/>
      <c r="BA903" s="11"/>
      <c r="BB903" s="11"/>
      <c r="BC903" s="11"/>
      <c r="BD903" s="11"/>
      <c r="BE903" s="11"/>
      <c r="BF903" s="11"/>
      <c r="BG903" s="11"/>
      <c r="BH903" s="11"/>
      <c r="BI903" s="11"/>
      <c r="BJ903" s="11"/>
      <c r="BK903" s="11"/>
      <c r="BL903" s="11"/>
      <c r="BM903" s="11"/>
    </row>
    <row r="904" spans="1:65" ht="14.25" customHeight="1">
      <c r="A904" s="11"/>
      <c r="B904" s="11"/>
      <c r="C904" s="47"/>
      <c r="D904" s="16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1"/>
      <c r="AP904" s="11"/>
      <c r="AQ904" s="11"/>
      <c r="AR904" s="11"/>
      <c r="AS904" s="11"/>
      <c r="AT904" s="11"/>
      <c r="AU904" s="11"/>
      <c r="AV904" s="11"/>
      <c r="AW904" s="11"/>
      <c r="AX904" s="11"/>
      <c r="AY904" s="11"/>
      <c r="AZ904" s="11"/>
      <c r="BA904" s="11"/>
      <c r="BB904" s="11"/>
      <c r="BC904" s="11"/>
      <c r="BD904" s="11"/>
      <c r="BE904" s="11"/>
      <c r="BF904" s="11"/>
      <c r="BG904" s="11"/>
      <c r="BH904" s="11"/>
      <c r="BI904" s="11"/>
      <c r="BJ904" s="11"/>
      <c r="BK904" s="11"/>
      <c r="BL904" s="11"/>
      <c r="BM904" s="11"/>
    </row>
    <row r="905" spans="1:65" ht="14.25" customHeight="1">
      <c r="A905" s="11"/>
      <c r="B905" s="11"/>
      <c r="C905" s="47"/>
      <c r="D905" s="16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  <c r="AK905" s="11"/>
      <c r="AL905" s="11"/>
      <c r="AM905" s="11"/>
      <c r="AN905" s="11"/>
      <c r="AO905" s="11"/>
      <c r="AP905" s="11"/>
      <c r="AQ905" s="11"/>
      <c r="AR905" s="11"/>
      <c r="AS905" s="11"/>
      <c r="AT905" s="11"/>
      <c r="AU905" s="11"/>
      <c r="AV905" s="11"/>
      <c r="AW905" s="11"/>
      <c r="AX905" s="11"/>
      <c r="AY905" s="11"/>
      <c r="AZ905" s="11"/>
      <c r="BA905" s="11"/>
      <c r="BB905" s="11"/>
      <c r="BC905" s="11"/>
      <c r="BD905" s="11"/>
      <c r="BE905" s="11"/>
      <c r="BF905" s="11"/>
      <c r="BG905" s="11"/>
      <c r="BH905" s="11"/>
      <c r="BI905" s="11"/>
      <c r="BJ905" s="11"/>
      <c r="BK905" s="11"/>
      <c r="BL905" s="11"/>
      <c r="BM905" s="11"/>
    </row>
    <row r="906" spans="1:65" ht="14.25" customHeight="1">
      <c r="A906" s="11"/>
      <c r="B906" s="11"/>
      <c r="C906" s="47"/>
      <c r="D906" s="16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  <c r="AK906" s="11"/>
      <c r="AL906" s="11"/>
      <c r="AM906" s="11"/>
      <c r="AN906" s="11"/>
      <c r="AO906" s="11"/>
      <c r="AP906" s="11"/>
      <c r="AQ906" s="11"/>
      <c r="AR906" s="11"/>
      <c r="AS906" s="11"/>
      <c r="AT906" s="11"/>
      <c r="AU906" s="11"/>
      <c r="AV906" s="11"/>
      <c r="AW906" s="11"/>
      <c r="AX906" s="11"/>
      <c r="AY906" s="11"/>
      <c r="AZ906" s="11"/>
      <c r="BA906" s="11"/>
      <c r="BB906" s="11"/>
      <c r="BC906" s="11"/>
      <c r="BD906" s="11"/>
      <c r="BE906" s="11"/>
      <c r="BF906" s="11"/>
      <c r="BG906" s="11"/>
      <c r="BH906" s="11"/>
      <c r="BI906" s="11"/>
      <c r="BJ906" s="11"/>
      <c r="BK906" s="11"/>
      <c r="BL906" s="11"/>
      <c r="BM906" s="11"/>
    </row>
    <row r="907" spans="1:65" ht="14.25" customHeight="1">
      <c r="A907" s="11"/>
      <c r="B907" s="11"/>
      <c r="C907" s="47"/>
      <c r="D907" s="16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  <c r="AK907" s="11"/>
      <c r="AL907" s="11"/>
      <c r="AM907" s="11"/>
      <c r="AN907" s="11"/>
      <c r="AO907" s="11"/>
      <c r="AP907" s="11"/>
      <c r="AQ907" s="11"/>
      <c r="AR907" s="11"/>
      <c r="AS907" s="11"/>
      <c r="AT907" s="11"/>
      <c r="AU907" s="11"/>
      <c r="AV907" s="11"/>
      <c r="AW907" s="11"/>
      <c r="AX907" s="11"/>
      <c r="AY907" s="11"/>
      <c r="AZ907" s="11"/>
      <c r="BA907" s="11"/>
      <c r="BB907" s="11"/>
      <c r="BC907" s="11"/>
      <c r="BD907" s="11"/>
      <c r="BE907" s="11"/>
      <c r="BF907" s="11"/>
      <c r="BG907" s="11"/>
      <c r="BH907" s="11"/>
      <c r="BI907" s="11"/>
      <c r="BJ907" s="11"/>
      <c r="BK907" s="11"/>
      <c r="BL907" s="11"/>
      <c r="BM907" s="11"/>
    </row>
    <row r="908" spans="1:65" ht="14.25" customHeight="1">
      <c r="A908" s="11"/>
      <c r="B908" s="11"/>
      <c r="C908" s="47"/>
      <c r="D908" s="16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  <c r="AK908" s="11"/>
      <c r="AL908" s="11"/>
      <c r="AM908" s="11"/>
      <c r="AN908" s="11"/>
      <c r="AO908" s="11"/>
      <c r="AP908" s="11"/>
      <c r="AQ908" s="11"/>
      <c r="AR908" s="11"/>
      <c r="AS908" s="11"/>
      <c r="AT908" s="11"/>
      <c r="AU908" s="11"/>
      <c r="AV908" s="11"/>
      <c r="AW908" s="11"/>
      <c r="AX908" s="11"/>
      <c r="AY908" s="11"/>
      <c r="AZ908" s="11"/>
      <c r="BA908" s="11"/>
      <c r="BB908" s="11"/>
      <c r="BC908" s="11"/>
      <c r="BD908" s="11"/>
      <c r="BE908" s="11"/>
      <c r="BF908" s="11"/>
      <c r="BG908" s="11"/>
      <c r="BH908" s="11"/>
      <c r="BI908" s="11"/>
      <c r="BJ908" s="11"/>
      <c r="BK908" s="11"/>
      <c r="BL908" s="11"/>
      <c r="BM908" s="11"/>
    </row>
    <row r="909" spans="1:65" ht="14.25" customHeight="1">
      <c r="A909" s="11"/>
      <c r="B909" s="11"/>
      <c r="C909" s="47"/>
      <c r="D909" s="16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  <c r="AK909" s="11"/>
      <c r="AL909" s="11"/>
      <c r="AM909" s="11"/>
      <c r="AN909" s="11"/>
      <c r="AO909" s="11"/>
      <c r="AP909" s="11"/>
      <c r="AQ909" s="11"/>
      <c r="AR909" s="11"/>
      <c r="AS909" s="11"/>
      <c r="AT909" s="11"/>
      <c r="AU909" s="11"/>
      <c r="AV909" s="11"/>
      <c r="AW909" s="11"/>
      <c r="AX909" s="11"/>
      <c r="AY909" s="11"/>
      <c r="AZ909" s="11"/>
      <c r="BA909" s="11"/>
      <c r="BB909" s="11"/>
      <c r="BC909" s="11"/>
      <c r="BD909" s="11"/>
      <c r="BE909" s="11"/>
      <c r="BF909" s="11"/>
      <c r="BG909" s="11"/>
      <c r="BH909" s="11"/>
      <c r="BI909" s="11"/>
      <c r="BJ909" s="11"/>
      <c r="BK909" s="11"/>
      <c r="BL909" s="11"/>
      <c r="BM909" s="11"/>
    </row>
    <row r="910" spans="1:65" ht="14.25" customHeight="1">
      <c r="A910" s="11"/>
      <c r="B910" s="11"/>
      <c r="C910" s="47"/>
      <c r="D910" s="16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  <c r="AK910" s="11"/>
      <c r="AL910" s="11"/>
      <c r="AM910" s="11"/>
      <c r="AN910" s="11"/>
      <c r="AO910" s="11"/>
      <c r="AP910" s="11"/>
      <c r="AQ910" s="11"/>
      <c r="AR910" s="11"/>
      <c r="AS910" s="11"/>
      <c r="AT910" s="11"/>
      <c r="AU910" s="11"/>
      <c r="AV910" s="11"/>
      <c r="AW910" s="11"/>
      <c r="AX910" s="11"/>
      <c r="AY910" s="11"/>
      <c r="AZ910" s="11"/>
      <c r="BA910" s="11"/>
      <c r="BB910" s="11"/>
      <c r="BC910" s="11"/>
      <c r="BD910" s="11"/>
      <c r="BE910" s="11"/>
      <c r="BF910" s="11"/>
      <c r="BG910" s="11"/>
      <c r="BH910" s="11"/>
      <c r="BI910" s="11"/>
      <c r="BJ910" s="11"/>
      <c r="BK910" s="11"/>
      <c r="BL910" s="11"/>
      <c r="BM910" s="11"/>
    </row>
    <row r="911" spans="1:65" ht="14.25" customHeight="1">
      <c r="A911" s="11"/>
      <c r="B911" s="11"/>
      <c r="C911" s="47"/>
      <c r="D911" s="16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  <c r="AK911" s="11"/>
      <c r="AL911" s="11"/>
      <c r="AM911" s="11"/>
      <c r="AN911" s="11"/>
      <c r="AO911" s="11"/>
      <c r="AP911" s="11"/>
      <c r="AQ911" s="11"/>
      <c r="AR911" s="11"/>
      <c r="AS911" s="11"/>
      <c r="AT911" s="11"/>
      <c r="AU911" s="11"/>
      <c r="AV911" s="11"/>
      <c r="AW911" s="11"/>
      <c r="AX911" s="11"/>
      <c r="AY911" s="11"/>
      <c r="AZ911" s="11"/>
      <c r="BA911" s="11"/>
      <c r="BB911" s="11"/>
      <c r="BC911" s="11"/>
      <c r="BD911" s="11"/>
      <c r="BE911" s="11"/>
      <c r="BF911" s="11"/>
      <c r="BG911" s="11"/>
      <c r="BH911" s="11"/>
      <c r="BI911" s="11"/>
      <c r="BJ911" s="11"/>
      <c r="BK911" s="11"/>
      <c r="BL911" s="11"/>
      <c r="BM911" s="11"/>
    </row>
    <row r="912" spans="1:65" ht="14.25" customHeight="1">
      <c r="A912" s="11"/>
      <c r="B912" s="11"/>
      <c r="C912" s="47"/>
      <c r="D912" s="16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  <c r="AK912" s="11"/>
      <c r="AL912" s="11"/>
      <c r="AM912" s="11"/>
      <c r="AN912" s="11"/>
      <c r="AO912" s="11"/>
      <c r="AP912" s="11"/>
      <c r="AQ912" s="11"/>
      <c r="AR912" s="11"/>
      <c r="AS912" s="11"/>
      <c r="AT912" s="11"/>
      <c r="AU912" s="11"/>
      <c r="AV912" s="11"/>
      <c r="AW912" s="11"/>
      <c r="AX912" s="11"/>
      <c r="AY912" s="11"/>
      <c r="AZ912" s="11"/>
      <c r="BA912" s="11"/>
      <c r="BB912" s="11"/>
      <c r="BC912" s="11"/>
      <c r="BD912" s="11"/>
      <c r="BE912" s="11"/>
      <c r="BF912" s="11"/>
      <c r="BG912" s="11"/>
      <c r="BH912" s="11"/>
      <c r="BI912" s="11"/>
      <c r="BJ912" s="11"/>
      <c r="BK912" s="11"/>
      <c r="BL912" s="11"/>
      <c r="BM912" s="11"/>
    </row>
    <row r="913" spans="1:65" ht="14.25" customHeight="1">
      <c r="A913" s="11"/>
      <c r="B913" s="11"/>
      <c r="C913" s="47"/>
      <c r="D913" s="16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  <c r="AK913" s="11"/>
      <c r="AL913" s="11"/>
      <c r="AM913" s="11"/>
      <c r="AN913" s="11"/>
      <c r="AO913" s="11"/>
      <c r="AP913" s="11"/>
      <c r="AQ913" s="11"/>
      <c r="AR913" s="11"/>
      <c r="AS913" s="11"/>
      <c r="AT913" s="11"/>
      <c r="AU913" s="11"/>
      <c r="AV913" s="11"/>
      <c r="AW913" s="11"/>
      <c r="AX913" s="11"/>
      <c r="AY913" s="11"/>
      <c r="AZ913" s="11"/>
      <c r="BA913" s="11"/>
      <c r="BB913" s="11"/>
      <c r="BC913" s="11"/>
      <c r="BD913" s="11"/>
      <c r="BE913" s="11"/>
      <c r="BF913" s="11"/>
      <c r="BG913" s="11"/>
      <c r="BH913" s="11"/>
      <c r="BI913" s="11"/>
      <c r="BJ913" s="11"/>
      <c r="BK913" s="11"/>
      <c r="BL913" s="11"/>
      <c r="BM913" s="11"/>
    </row>
    <row r="914" spans="1:65" ht="14.25" customHeight="1">
      <c r="A914" s="11"/>
      <c r="B914" s="11"/>
      <c r="C914" s="47"/>
      <c r="D914" s="16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  <c r="AK914" s="11"/>
      <c r="AL914" s="11"/>
      <c r="AM914" s="11"/>
      <c r="AN914" s="11"/>
      <c r="AO914" s="11"/>
      <c r="AP914" s="11"/>
      <c r="AQ914" s="11"/>
      <c r="AR914" s="11"/>
      <c r="AS914" s="11"/>
      <c r="AT914" s="11"/>
      <c r="AU914" s="11"/>
      <c r="AV914" s="11"/>
      <c r="AW914" s="11"/>
      <c r="AX914" s="11"/>
      <c r="AY914" s="11"/>
      <c r="AZ914" s="11"/>
      <c r="BA914" s="11"/>
      <c r="BB914" s="11"/>
      <c r="BC914" s="11"/>
      <c r="BD914" s="11"/>
      <c r="BE914" s="11"/>
      <c r="BF914" s="11"/>
      <c r="BG914" s="11"/>
      <c r="BH914" s="11"/>
      <c r="BI914" s="11"/>
      <c r="BJ914" s="11"/>
      <c r="BK914" s="11"/>
      <c r="BL914" s="11"/>
      <c r="BM914" s="11"/>
    </row>
    <row r="915" spans="1:65" ht="14.25" customHeight="1">
      <c r="A915" s="11"/>
      <c r="B915" s="11"/>
      <c r="C915" s="47"/>
      <c r="D915" s="16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  <c r="AK915" s="11"/>
      <c r="AL915" s="11"/>
      <c r="AM915" s="11"/>
      <c r="AN915" s="11"/>
      <c r="AO915" s="11"/>
      <c r="AP915" s="11"/>
      <c r="AQ915" s="11"/>
      <c r="AR915" s="11"/>
      <c r="AS915" s="11"/>
      <c r="AT915" s="11"/>
      <c r="AU915" s="11"/>
      <c r="AV915" s="11"/>
      <c r="AW915" s="11"/>
      <c r="AX915" s="11"/>
      <c r="AY915" s="11"/>
      <c r="AZ915" s="11"/>
      <c r="BA915" s="11"/>
      <c r="BB915" s="11"/>
      <c r="BC915" s="11"/>
      <c r="BD915" s="11"/>
      <c r="BE915" s="11"/>
      <c r="BF915" s="11"/>
      <c r="BG915" s="11"/>
      <c r="BH915" s="11"/>
      <c r="BI915" s="11"/>
      <c r="BJ915" s="11"/>
      <c r="BK915" s="11"/>
      <c r="BL915" s="11"/>
      <c r="BM915" s="11"/>
    </row>
    <row r="916" spans="1:65" ht="14.25" customHeight="1">
      <c r="A916" s="11"/>
      <c r="B916" s="11"/>
      <c r="C916" s="47"/>
      <c r="D916" s="16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  <c r="AK916" s="11"/>
      <c r="AL916" s="11"/>
      <c r="AM916" s="11"/>
      <c r="AN916" s="11"/>
      <c r="AO916" s="11"/>
      <c r="AP916" s="11"/>
      <c r="AQ916" s="11"/>
      <c r="AR916" s="11"/>
      <c r="AS916" s="11"/>
      <c r="AT916" s="11"/>
      <c r="AU916" s="11"/>
      <c r="AV916" s="11"/>
      <c r="AW916" s="11"/>
      <c r="AX916" s="11"/>
      <c r="AY916" s="11"/>
      <c r="AZ916" s="11"/>
      <c r="BA916" s="11"/>
      <c r="BB916" s="11"/>
      <c r="BC916" s="11"/>
      <c r="BD916" s="11"/>
      <c r="BE916" s="11"/>
      <c r="BF916" s="11"/>
      <c r="BG916" s="11"/>
      <c r="BH916" s="11"/>
      <c r="BI916" s="11"/>
      <c r="BJ916" s="11"/>
      <c r="BK916" s="11"/>
      <c r="BL916" s="11"/>
      <c r="BM916" s="11"/>
    </row>
    <row r="917" spans="1:65" ht="14.25" customHeight="1">
      <c r="A917" s="11"/>
      <c r="B917" s="11"/>
      <c r="C917" s="47"/>
      <c r="D917" s="16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  <c r="AK917" s="11"/>
      <c r="AL917" s="11"/>
      <c r="AM917" s="11"/>
      <c r="AN917" s="11"/>
      <c r="AO917" s="11"/>
      <c r="AP917" s="11"/>
      <c r="AQ917" s="11"/>
      <c r="AR917" s="11"/>
      <c r="AS917" s="11"/>
      <c r="AT917" s="11"/>
      <c r="AU917" s="11"/>
      <c r="AV917" s="11"/>
      <c r="AW917" s="11"/>
      <c r="AX917" s="11"/>
      <c r="AY917" s="11"/>
      <c r="AZ917" s="11"/>
      <c r="BA917" s="11"/>
      <c r="BB917" s="11"/>
      <c r="BC917" s="11"/>
      <c r="BD917" s="11"/>
      <c r="BE917" s="11"/>
      <c r="BF917" s="11"/>
      <c r="BG917" s="11"/>
      <c r="BH917" s="11"/>
      <c r="BI917" s="11"/>
      <c r="BJ917" s="11"/>
      <c r="BK917" s="11"/>
      <c r="BL917" s="11"/>
      <c r="BM917" s="11"/>
    </row>
    <row r="918" spans="1:65" ht="14.25" customHeight="1">
      <c r="A918" s="11"/>
      <c r="B918" s="11"/>
      <c r="C918" s="47"/>
      <c r="D918" s="16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  <c r="AK918" s="11"/>
      <c r="AL918" s="11"/>
      <c r="AM918" s="11"/>
      <c r="AN918" s="11"/>
      <c r="AO918" s="11"/>
      <c r="AP918" s="11"/>
      <c r="AQ918" s="11"/>
      <c r="AR918" s="11"/>
      <c r="AS918" s="11"/>
      <c r="AT918" s="11"/>
      <c r="AU918" s="11"/>
      <c r="AV918" s="11"/>
      <c r="AW918" s="11"/>
      <c r="AX918" s="11"/>
      <c r="AY918" s="11"/>
      <c r="AZ918" s="11"/>
      <c r="BA918" s="11"/>
      <c r="BB918" s="11"/>
      <c r="BC918" s="11"/>
      <c r="BD918" s="11"/>
      <c r="BE918" s="11"/>
      <c r="BF918" s="11"/>
      <c r="BG918" s="11"/>
      <c r="BH918" s="11"/>
      <c r="BI918" s="11"/>
      <c r="BJ918" s="11"/>
      <c r="BK918" s="11"/>
      <c r="BL918" s="11"/>
      <c r="BM918" s="11"/>
    </row>
    <row r="919" spans="1:65" ht="14.25" customHeight="1">
      <c r="A919" s="11"/>
      <c r="B919" s="11"/>
      <c r="C919" s="47"/>
      <c r="D919" s="16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  <c r="AK919" s="11"/>
      <c r="AL919" s="11"/>
      <c r="AM919" s="11"/>
      <c r="AN919" s="11"/>
      <c r="AO919" s="11"/>
      <c r="AP919" s="11"/>
      <c r="AQ919" s="11"/>
      <c r="AR919" s="11"/>
      <c r="AS919" s="11"/>
      <c r="AT919" s="11"/>
      <c r="AU919" s="11"/>
      <c r="AV919" s="11"/>
      <c r="AW919" s="11"/>
      <c r="AX919" s="11"/>
      <c r="AY919" s="11"/>
      <c r="AZ919" s="11"/>
      <c r="BA919" s="11"/>
      <c r="BB919" s="11"/>
      <c r="BC919" s="11"/>
      <c r="BD919" s="11"/>
      <c r="BE919" s="11"/>
      <c r="BF919" s="11"/>
      <c r="BG919" s="11"/>
      <c r="BH919" s="11"/>
      <c r="BI919" s="11"/>
      <c r="BJ919" s="11"/>
      <c r="BK919" s="11"/>
      <c r="BL919" s="11"/>
      <c r="BM919" s="11"/>
    </row>
    <row r="920" spans="1:65" ht="14.25" customHeight="1">
      <c r="A920" s="11"/>
      <c r="B920" s="11"/>
      <c r="C920" s="47"/>
      <c r="D920" s="16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  <c r="AK920" s="11"/>
      <c r="AL920" s="11"/>
      <c r="AM920" s="11"/>
      <c r="AN920" s="11"/>
      <c r="AO920" s="11"/>
      <c r="AP920" s="11"/>
      <c r="AQ920" s="11"/>
      <c r="AR920" s="11"/>
      <c r="AS920" s="11"/>
      <c r="AT920" s="11"/>
      <c r="AU920" s="11"/>
      <c r="AV920" s="11"/>
      <c r="AW920" s="11"/>
      <c r="AX920" s="11"/>
      <c r="AY920" s="11"/>
      <c r="AZ920" s="11"/>
      <c r="BA920" s="11"/>
      <c r="BB920" s="11"/>
      <c r="BC920" s="11"/>
      <c r="BD920" s="11"/>
      <c r="BE920" s="11"/>
      <c r="BF920" s="11"/>
      <c r="BG920" s="11"/>
      <c r="BH920" s="11"/>
      <c r="BI920" s="11"/>
      <c r="BJ920" s="11"/>
      <c r="BK920" s="11"/>
      <c r="BL920" s="11"/>
      <c r="BM920" s="11"/>
    </row>
    <row r="921" spans="1:65" ht="14.25" customHeight="1">
      <c r="A921" s="11"/>
      <c r="B921" s="11"/>
      <c r="C921" s="47"/>
      <c r="D921" s="16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  <c r="AG921" s="11"/>
      <c r="AH921" s="11"/>
      <c r="AI921" s="11"/>
      <c r="AJ921" s="11"/>
      <c r="AK921" s="11"/>
      <c r="AL921" s="11"/>
      <c r="AM921" s="11"/>
      <c r="AN921" s="11"/>
      <c r="AO921" s="11"/>
      <c r="AP921" s="11"/>
      <c r="AQ921" s="11"/>
      <c r="AR921" s="11"/>
      <c r="AS921" s="11"/>
      <c r="AT921" s="11"/>
      <c r="AU921" s="11"/>
      <c r="AV921" s="11"/>
      <c r="AW921" s="11"/>
      <c r="AX921" s="11"/>
      <c r="AY921" s="11"/>
      <c r="AZ921" s="11"/>
      <c r="BA921" s="11"/>
      <c r="BB921" s="11"/>
      <c r="BC921" s="11"/>
      <c r="BD921" s="11"/>
      <c r="BE921" s="11"/>
      <c r="BF921" s="11"/>
      <c r="BG921" s="11"/>
      <c r="BH921" s="11"/>
      <c r="BI921" s="11"/>
      <c r="BJ921" s="11"/>
      <c r="BK921" s="11"/>
      <c r="BL921" s="11"/>
      <c r="BM921" s="11"/>
    </row>
    <row r="922" spans="1:65" ht="14.25" customHeight="1">
      <c r="A922" s="11"/>
      <c r="B922" s="11"/>
      <c r="C922" s="47"/>
      <c r="D922" s="16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  <c r="AH922" s="11"/>
      <c r="AI922" s="11"/>
      <c r="AJ922" s="11"/>
      <c r="AK922" s="11"/>
      <c r="AL922" s="11"/>
      <c r="AM922" s="11"/>
      <c r="AN922" s="11"/>
      <c r="AO922" s="11"/>
      <c r="AP922" s="11"/>
      <c r="AQ922" s="11"/>
      <c r="AR922" s="11"/>
      <c r="AS922" s="11"/>
      <c r="AT922" s="11"/>
      <c r="AU922" s="11"/>
      <c r="AV922" s="11"/>
      <c r="AW922" s="11"/>
      <c r="AX922" s="11"/>
      <c r="AY922" s="11"/>
      <c r="AZ922" s="11"/>
      <c r="BA922" s="11"/>
      <c r="BB922" s="11"/>
      <c r="BC922" s="11"/>
      <c r="BD922" s="11"/>
      <c r="BE922" s="11"/>
      <c r="BF922" s="11"/>
      <c r="BG922" s="11"/>
      <c r="BH922" s="11"/>
      <c r="BI922" s="11"/>
      <c r="BJ922" s="11"/>
      <c r="BK922" s="11"/>
      <c r="BL922" s="11"/>
      <c r="BM922" s="11"/>
    </row>
    <row r="923" spans="1:65" ht="14.25" customHeight="1">
      <c r="A923" s="11"/>
      <c r="B923" s="11"/>
      <c r="C923" s="47"/>
      <c r="D923" s="16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  <c r="AG923" s="11"/>
      <c r="AH923" s="11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11"/>
      <c r="AW923" s="11"/>
      <c r="AX923" s="11"/>
      <c r="AY923" s="11"/>
      <c r="AZ923" s="11"/>
      <c r="BA923" s="11"/>
      <c r="BB923" s="11"/>
      <c r="BC923" s="11"/>
      <c r="BD923" s="11"/>
      <c r="BE923" s="11"/>
      <c r="BF923" s="11"/>
      <c r="BG923" s="11"/>
      <c r="BH923" s="11"/>
      <c r="BI923" s="11"/>
      <c r="BJ923" s="11"/>
      <c r="BK923" s="11"/>
      <c r="BL923" s="11"/>
      <c r="BM923" s="11"/>
    </row>
    <row r="924" spans="1:65" ht="14.25" customHeight="1">
      <c r="A924" s="11"/>
      <c r="B924" s="11"/>
      <c r="C924" s="47"/>
      <c r="D924" s="16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  <c r="AG924" s="11"/>
      <c r="AH924" s="11"/>
      <c r="AI924" s="11"/>
      <c r="AJ924" s="11"/>
      <c r="AK924" s="11"/>
      <c r="AL924" s="11"/>
      <c r="AM924" s="11"/>
      <c r="AN924" s="11"/>
      <c r="AO924" s="11"/>
      <c r="AP924" s="11"/>
      <c r="AQ924" s="11"/>
      <c r="AR924" s="11"/>
      <c r="AS924" s="11"/>
      <c r="AT924" s="11"/>
      <c r="AU924" s="11"/>
      <c r="AV924" s="11"/>
      <c r="AW924" s="11"/>
      <c r="AX924" s="11"/>
      <c r="AY924" s="11"/>
      <c r="AZ924" s="11"/>
      <c r="BA924" s="11"/>
      <c r="BB924" s="11"/>
      <c r="BC924" s="11"/>
      <c r="BD924" s="11"/>
      <c r="BE924" s="11"/>
      <c r="BF924" s="11"/>
      <c r="BG924" s="11"/>
      <c r="BH924" s="11"/>
      <c r="BI924" s="11"/>
      <c r="BJ924" s="11"/>
      <c r="BK924" s="11"/>
      <c r="BL924" s="11"/>
      <c r="BM924" s="11"/>
    </row>
    <row r="925" spans="1:65" ht="14.25" customHeight="1">
      <c r="A925" s="11"/>
      <c r="B925" s="11"/>
      <c r="C925" s="47"/>
      <c r="D925" s="16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  <c r="AG925" s="11"/>
      <c r="AH925" s="11"/>
      <c r="AI925" s="11"/>
      <c r="AJ925" s="11"/>
      <c r="AK925" s="11"/>
      <c r="AL925" s="11"/>
      <c r="AM925" s="11"/>
      <c r="AN925" s="11"/>
      <c r="AO925" s="11"/>
      <c r="AP925" s="11"/>
      <c r="AQ925" s="11"/>
      <c r="AR925" s="11"/>
      <c r="AS925" s="11"/>
      <c r="AT925" s="11"/>
      <c r="AU925" s="11"/>
      <c r="AV925" s="11"/>
      <c r="AW925" s="11"/>
      <c r="AX925" s="11"/>
      <c r="AY925" s="11"/>
      <c r="AZ925" s="11"/>
      <c r="BA925" s="11"/>
      <c r="BB925" s="11"/>
      <c r="BC925" s="11"/>
      <c r="BD925" s="11"/>
      <c r="BE925" s="11"/>
      <c r="BF925" s="11"/>
      <c r="BG925" s="11"/>
      <c r="BH925" s="11"/>
      <c r="BI925" s="11"/>
      <c r="BJ925" s="11"/>
      <c r="BK925" s="11"/>
      <c r="BL925" s="11"/>
      <c r="BM925" s="11"/>
    </row>
    <row r="926" spans="1:65" ht="14.25" customHeight="1">
      <c r="A926" s="11"/>
      <c r="B926" s="11"/>
      <c r="C926" s="47"/>
      <c r="D926" s="16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  <c r="AH926" s="11"/>
      <c r="AI926" s="11"/>
      <c r="AJ926" s="11"/>
      <c r="AK926" s="11"/>
      <c r="AL926" s="11"/>
      <c r="AM926" s="11"/>
      <c r="AN926" s="11"/>
      <c r="AO926" s="11"/>
      <c r="AP926" s="11"/>
      <c r="AQ926" s="11"/>
      <c r="AR926" s="11"/>
      <c r="AS926" s="11"/>
      <c r="AT926" s="11"/>
      <c r="AU926" s="11"/>
      <c r="AV926" s="11"/>
      <c r="AW926" s="11"/>
      <c r="AX926" s="11"/>
      <c r="AY926" s="11"/>
      <c r="AZ926" s="11"/>
      <c r="BA926" s="11"/>
      <c r="BB926" s="11"/>
      <c r="BC926" s="11"/>
      <c r="BD926" s="11"/>
      <c r="BE926" s="11"/>
      <c r="BF926" s="11"/>
      <c r="BG926" s="11"/>
      <c r="BH926" s="11"/>
      <c r="BI926" s="11"/>
      <c r="BJ926" s="11"/>
      <c r="BK926" s="11"/>
      <c r="BL926" s="11"/>
      <c r="BM926" s="11"/>
    </row>
    <row r="927" spans="1:65" ht="14.25" customHeight="1">
      <c r="A927" s="11"/>
      <c r="B927" s="11"/>
      <c r="C927" s="47"/>
      <c r="D927" s="16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  <c r="AG927" s="11"/>
      <c r="AH927" s="11"/>
      <c r="AI927" s="11"/>
      <c r="AJ927" s="11"/>
      <c r="AK927" s="11"/>
      <c r="AL927" s="11"/>
      <c r="AM927" s="11"/>
      <c r="AN927" s="11"/>
      <c r="AO927" s="11"/>
      <c r="AP927" s="11"/>
      <c r="AQ927" s="11"/>
      <c r="AR927" s="11"/>
      <c r="AS927" s="11"/>
      <c r="AT927" s="11"/>
      <c r="AU927" s="11"/>
      <c r="AV927" s="11"/>
      <c r="AW927" s="11"/>
      <c r="AX927" s="11"/>
      <c r="AY927" s="11"/>
      <c r="AZ927" s="11"/>
      <c r="BA927" s="11"/>
      <c r="BB927" s="11"/>
      <c r="BC927" s="11"/>
      <c r="BD927" s="11"/>
      <c r="BE927" s="11"/>
      <c r="BF927" s="11"/>
      <c r="BG927" s="11"/>
      <c r="BH927" s="11"/>
      <c r="BI927" s="11"/>
      <c r="BJ927" s="11"/>
      <c r="BK927" s="11"/>
      <c r="BL927" s="11"/>
      <c r="BM927" s="11"/>
    </row>
    <row r="928" spans="1:65" ht="14.25" customHeight="1">
      <c r="A928" s="11"/>
      <c r="B928" s="11"/>
      <c r="C928" s="47"/>
      <c r="D928" s="16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  <c r="AG928" s="11"/>
      <c r="AH928" s="11"/>
      <c r="AI928" s="11"/>
      <c r="AJ928" s="11"/>
      <c r="AK928" s="11"/>
      <c r="AL928" s="11"/>
      <c r="AM928" s="11"/>
      <c r="AN928" s="11"/>
      <c r="AO928" s="11"/>
      <c r="AP928" s="11"/>
      <c r="AQ928" s="11"/>
      <c r="AR928" s="11"/>
      <c r="AS928" s="11"/>
      <c r="AT928" s="11"/>
      <c r="AU928" s="11"/>
      <c r="AV928" s="11"/>
      <c r="AW928" s="11"/>
      <c r="AX928" s="11"/>
      <c r="AY928" s="11"/>
      <c r="AZ928" s="11"/>
      <c r="BA928" s="11"/>
      <c r="BB928" s="11"/>
      <c r="BC928" s="11"/>
      <c r="BD928" s="11"/>
      <c r="BE928" s="11"/>
      <c r="BF928" s="11"/>
      <c r="BG928" s="11"/>
      <c r="BH928" s="11"/>
      <c r="BI928" s="11"/>
      <c r="BJ928" s="11"/>
      <c r="BK928" s="11"/>
      <c r="BL928" s="11"/>
      <c r="BM928" s="11"/>
    </row>
    <row r="929" spans="1:65" ht="14.25" customHeight="1">
      <c r="A929" s="11"/>
      <c r="B929" s="11"/>
      <c r="C929" s="47"/>
      <c r="D929" s="16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  <c r="AG929" s="11"/>
      <c r="AH929" s="11"/>
      <c r="AI929" s="11"/>
      <c r="AJ929" s="11"/>
      <c r="AK929" s="11"/>
      <c r="AL929" s="11"/>
      <c r="AM929" s="11"/>
      <c r="AN929" s="11"/>
      <c r="AO929" s="11"/>
      <c r="AP929" s="11"/>
      <c r="AQ929" s="11"/>
      <c r="AR929" s="11"/>
      <c r="AS929" s="11"/>
      <c r="AT929" s="11"/>
      <c r="AU929" s="11"/>
      <c r="AV929" s="11"/>
      <c r="AW929" s="11"/>
      <c r="AX929" s="11"/>
      <c r="AY929" s="11"/>
      <c r="AZ929" s="11"/>
      <c r="BA929" s="11"/>
      <c r="BB929" s="11"/>
      <c r="BC929" s="11"/>
      <c r="BD929" s="11"/>
      <c r="BE929" s="11"/>
      <c r="BF929" s="11"/>
      <c r="BG929" s="11"/>
      <c r="BH929" s="11"/>
      <c r="BI929" s="11"/>
      <c r="BJ929" s="11"/>
      <c r="BK929" s="11"/>
      <c r="BL929" s="11"/>
      <c r="BM929" s="11"/>
    </row>
    <row r="930" spans="1:65" ht="14.25" customHeight="1">
      <c r="A930" s="11"/>
      <c r="B930" s="11"/>
      <c r="C930" s="47"/>
      <c r="D930" s="16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  <c r="AG930" s="11"/>
      <c r="AH930" s="11"/>
      <c r="AI930" s="11"/>
      <c r="AJ930" s="11"/>
      <c r="AK930" s="11"/>
      <c r="AL930" s="11"/>
      <c r="AM930" s="11"/>
      <c r="AN930" s="11"/>
      <c r="AO930" s="11"/>
      <c r="AP930" s="11"/>
      <c r="AQ930" s="11"/>
      <c r="AR930" s="11"/>
      <c r="AS930" s="11"/>
      <c r="AT930" s="11"/>
      <c r="AU930" s="11"/>
      <c r="AV930" s="11"/>
      <c r="AW930" s="11"/>
      <c r="AX930" s="11"/>
      <c r="AY930" s="11"/>
      <c r="AZ930" s="11"/>
      <c r="BA930" s="11"/>
      <c r="BB930" s="11"/>
      <c r="BC930" s="11"/>
      <c r="BD930" s="11"/>
      <c r="BE930" s="11"/>
      <c r="BF930" s="11"/>
      <c r="BG930" s="11"/>
      <c r="BH930" s="11"/>
      <c r="BI930" s="11"/>
      <c r="BJ930" s="11"/>
      <c r="BK930" s="11"/>
      <c r="BL930" s="11"/>
      <c r="BM930" s="11"/>
    </row>
    <row r="931" spans="1:65" ht="14.25" customHeight="1">
      <c r="A931" s="11"/>
      <c r="B931" s="11"/>
      <c r="C931" s="47"/>
      <c r="D931" s="16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  <c r="AG931" s="11"/>
      <c r="AH931" s="11"/>
      <c r="AI931" s="11"/>
      <c r="AJ931" s="11"/>
      <c r="AK931" s="11"/>
      <c r="AL931" s="11"/>
      <c r="AM931" s="11"/>
      <c r="AN931" s="11"/>
      <c r="AO931" s="11"/>
      <c r="AP931" s="11"/>
      <c r="AQ931" s="11"/>
      <c r="AR931" s="11"/>
      <c r="AS931" s="11"/>
      <c r="AT931" s="11"/>
      <c r="AU931" s="11"/>
      <c r="AV931" s="11"/>
      <c r="AW931" s="11"/>
      <c r="AX931" s="11"/>
      <c r="AY931" s="11"/>
      <c r="AZ931" s="11"/>
      <c r="BA931" s="11"/>
      <c r="BB931" s="11"/>
      <c r="BC931" s="11"/>
      <c r="BD931" s="11"/>
      <c r="BE931" s="11"/>
      <c r="BF931" s="11"/>
      <c r="BG931" s="11"/>
      <c r="BH931" s="11"/>
      <c r="BI931" s="11"/>
      <c r="BJ931" s="11"/>
      <c r="BK931" s="11"/>
      <c r="BL931" s="11"/>
      <c r="BM931" s="11"/>
    </row>
    <row r="932" spans="1:65" ht="14.25" customHeight="1">
      <c r="A932" s="11"/>
      <c r="B932" s="11"/>
      <c r="C932" s="47"/>
      <c r="D932" s="16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  <c r="AG932" s="11"/>
      <c r="AH932" s="11"/>
      <c r="AI932" s="11"/>
      <c r="AJ932" s="11"/>
      <c r="AK932" s="11"/>
      <c r="AL932" s="11"/>
      <c r="AM932" s="11"/>
      <c r="AN932" s="11"/>
      <c r="AO932" s="11"/>
      <c r="AP932" s="11"/>
      <c r="AQ932" s="11"/>
      <c r="AR932" s="11"/>
      <c r="AS932" s="11"/>
      <c r="AT932" s="11"/>
      <c r="AU932" s="11"/>
      <c r="AV932" s="11"/>
      <c r="AW932" s="11"/>
      <c r="AX932" s="11"/>
      <c r="AY932" s="11"/>
      <c r="AZ932" s="11"/>
      <c r="BA932" s="11"/>
      <c r="BB932" s="11"/>
      <c r="BC932" s="11"/>
      <c r="BD932" s="11"/>
      <c r="BE932" s="11"/>
      <c r="BF932" s="11"/>
      <c r="BG932" s="11"/>
      <c r="BH932" s="11"/>
      <c r="BI932" s="11"/>
      <c r="BJ932" s="11"/>
      <c r="BK932" s="11"/>
      <c r="BL932" s="11"/>
      <c r="BM932" s="11"/>
    </row>
    <row r="933" spans="1:65" ht="14.25" customHeight="1">
      <c r="A933" s="11"/>
      <c r="B933" s="11"/>
      <c r="C933" s="47"/>
      <c r="D933" s="16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  <c r="AG933" s="11"/>
      <c r="AH933" s="11"/>
      <c r="AI933" s="11"/>
      <c r="AJ933" s="11"/>
      <c r="AK933" s="11"/>
      <c r="AL933" s="11"/>
      <c r="AM933" s="11"/>
      <c r="AN933" s="11"/>
      <c r="AO933" s="11"/>
      <c r="AP933" s="11"/>
      <c r="AQ933" s="11"/>
      <c r="AR933" s="11"/>
      <c r="AS933" s="11"/>
      <c r="AT933" s="11"/>
      <c r="AU933" s="11"/>
      <c r="AV933" s="11"/>
      <c r="AW933" s="11"/>
      <c r="AX933" s="11"/>
      <c r="AY933" s="11"/>
      <c r="AZ933" s="11"/>
      <c r="BA933" s="11"/>
      <c r="BB933" s="11"/>
      <c r="BC933" s="11"/>
      <c r="BD933" s="11"/>
      <c r="BE933" s="11"/>
      <c r="BF933" s="11"/>
      <c r="BG933" s="11"/>
      <c r="BH933" s="11"/>
      <c r="BI933" s="11"/>
      <c r="BJ933" s="11"/>
      <c r="BK933" s="11"/>
      <c r="BL933" s="11"/>
      <c r="BM933" s="11"/>
    </row>
    <row r="934" spans="1:65" ht="14.25" customHeight="1">
      <c r="A934" s="11"/>
      <c r="B934" s="11"/>
      <c r="C934" s="47"/>
      <c r="D934" s="16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  <c r="AG934" s="11"/>
      <c r="AH934" s="11"/>
      <c r="AI934" s="11"/>
      <c r="AJ934" s="11"/>
      <c r="AK934" s="11"/>
      <c r="AL934" s="11"/>
      <c r="AM934" s="11"/>
      <c r="AN934" s="11"/>
      <c r="AO934" s="11"/>
      <c r="AP934" s="11"/>
      <c r="AQ934" s="11"/>
      <c r="AR934" s="11"/>
      <c r="AS934" s="11"/>
      <c r="AT934" s="11"/>
      <c r="AU934" s="11"/>
      <c r="AV934" s="11"/>
      <c r="AW934" s="11"/>
      <c r="AX934" s="11"/>
      <c r="AY934" s="11"/>
      <c r="AZ934" s="11"/>
      <c r="BA934" s="11"/>
      <c r="BB934" s="11"/>
      <c r="BC934" s="11"/>
      <c r="BD934" s="11"/>
      <c r="BE934" s="11"/>
      <c r="BF934" s="11"/>
      <c r="BG934" s="11"/>
      <c r="BH934" s="11"/>
      <c r="BI934" s="11"/>
      <c r="BJ934" s="11"/>
      <c r="BK934" s="11"/>
      <c r="BL934" s="11"/>
      <c r="BM934" s="11"/>
    </row>
    <row r="935" spans="1:65" ht="14.25" customHeight="1">
      <c r="A935" s="11"/>
      <c r="B935" s="11"/>
      <c r="C935" s="47"/>
      <c r="D935" s="16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  <c r="AG935" s="11"/>
      <c r="AH935" s="11"/>
      <c r="AI935" s="11"/>
      <c r="AJ935" s="11"/>
      <c r="AK935" s="11"/>
      <c r="AL935" s="11"/>
      <c r="AM935" s="11"/>
      <c r="AN935" s="11"/>
      <c r="AO935" s="11"/>
      <c r="AP935" s="11"/>
      <c r="AQ935" s="11"/>
      <c r="AR935" s="11"/>
      <c r="AS935" s="11"/>
      <c r="AT935" s="11"/>
      <c r="AU935" s="11"/>
      <c r="AV935" s="11"/>
      <c r="AW935" s="11"/>
      <c r="AX935" s="11"/>
      <c r="AY935" s="11"/>
      <c r="AZ935" s="11"/>
      <c r="BA935" s="11"/>
      <c r="BB935" s="11"/>
      <c r="BC935" s="11"/>
      <c r="BD935" s="11"/>
      <c r="BE935" s="11"/>
      <c r="BF935" s="11"/>
      <c r="BG935" s="11"/>
      <c r="BH935" s="11"/>
      <c r="BI935" s="11"/>
      <c r="BJ935" s="11"/>
      <c r="BK935" s="11"/>
      <c r="BL935" s="11"/>
      <c r="BM935" s="11"/>
    </row>
    <row r="936" spans="1:65" ht="14.25" customHeight="1">
      <c r="A936" s="11"/>
      <c r="B936" s="11"/>
      <c r="C936" s="47"/>
      <c r="D936" s="16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  <c r="AG936" s="11"/>
      <c r="AH936" s="11"/>
      <c r="AI936" s="11"/>
      <c r="AJ936" s="11"/>
      <c r="AK936" s="11"/>
      <c r="AL936" s="11"/>
      <c r="AM936" s="11"/>
      <c r="AN936" s="11"/>
      <c r="AO936" s="11"/>
      <c r="AP936" s="11"/>
      <c r="AQ936" s="11"/>
      <c r="AR936" s="11"/>
      <c r="AS936" s="11"/>
      <c r="AT936" s="11"/>
      <c r="AU936" s="11"/>
      <c r="AV936" s="11"/>
      <c r="AW936" s="11"/>
      <c r="AX936" s="11"/>
      <c r="AY936" s="11"/>
      <c r="AZ936" s="11"/>
      <c r="BA936" s="11"/>
      <c r="BB936" s="11"/>
      <c r="BC936" s="11"/>
      <c r="BD936" s="11"/>
      <c r="BE936" s="11"/>
      <c r="BF936" s="11"/>
      <c r="BG936" s="11"/>
      <c r="BH936" s="11"/>
      <c r="BI936" s="11"/>
      <c r="BJ936" s="11"/>
      <c r="BK936" s="11"/>
      <c r="BL936" s="11"/>
      <c r="BM936" s="11"/>
    </row>
    <row r="937" spans="1:65" ht="14.25" customHeight="1">
      <c r="A937" s="11"/>
      <c r="B937" s="11"/>
      <c r="C937" s="47"/>
      <c r="D937" s="16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  <c r="AG937" s="11"/>
      <c r="AH937" s="11"/>
      <c r="AI937" s="11"/>
      <c r="AJ937" s="11"/>
      <c r="AK937" s="11"/>
      <c r="AL937" s="11"/>
      <c r="AM937" s="11"/>
      <c r="AN937" s="11"/>
      <c r="AO937" s="11"/>
      <c r="AP937" s="11"/>
      <c r="AQ937" s="11"/>
      <c r="AR937" s="11"/>
      <c r="AS937" s="11"/>
      <c r="AT937" s="11"/>
      <c r="AU937" s="11"/>
      <c r="AV937" s="11"/>
      <c r="AW937" s="11"/>
      <c r="AX937" s="11"/>
      <c r="AY937" s="11"/>
      <c r="AZ937" s="11"/>
      <c r="BA937" s="11"/>
      <c r="BB937" s="11"/>
      <c r="BC937" s="11"/>
      <c r="BD937" s="11"/>
      <c r="BE937" s="11"/>
      <c r="BF937" s="11"/>
      <c r="BG937" s="11"/>
      <c r="BH937" s="11"/>
      <c r="BI937" s="11"/>
      <c r="BJ937" s="11"/>
      <c r="BK937" s="11"/>
      <c r="BL937" s="11"/>
      <c r="BM937" s="11"/>
    </row>
    <row r="938" spans="1:65" ht="14.25" customHeight="1">
      <c r="A938" s="11"/>
      <c r="B938" s="11"/>
      <c r="C938" s="47"/>
      <c r="D938" s="16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  <c r="AG938" s="11"/>
      <c r="AH938" s="11"/>
      <c r="AI938" s="11"/>
      <c r="AJ938" s="11"/>
      <c r="AK938" s="11"/>
      <c r="AL938" s="11"/>
      <c r="AM938" s="11"/>
      <c r="AN938" s="11"/>
      <c r="AO938" s="11"/>
      <c r="AP938" s="11"/>
      <c r="AQ938" s="11"/>
      <c r="AR938" s="11"/>
      <c r="AS938" s="11"/>
      <c r="AT938" s="11"/>
      <c r="AU938" s="11"/>
      <c r="AV938" s="11"/>
      <c r="AW938" s="11"/>
      <c r="AX938" s="11"/>
      <c r="AY938" s="11"/>
      <c r="AZ938" s="11"/>
      <c r="BA938" s="11"/>
      <c r="BB938" s="11"/>
      <c r="BC938" s="11"/>
      <c r="BD938" s="11"/>
      <c r="BE938" s="11"/>
      <c r="BF938" s="11"/>
      <c r="BG938" s="11"/>
      <c r="BH938" s="11"/>
      <c r="BI938" s="11"/>
      <c r="BJ938" s="11"/>
      <c r="BK938" s="11"/>
      <c r="BL938" s="11"/>
      <c r="BM938" s="11"/>
    </row>
    <row r="939" spans="1:65" ht="14.25" customHeight="1">
      <c r="A939" s="11"/>
      <c r="B939" s="11"/>
      <c r="C939" s="47"/>
      <c r="D939" s="16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  <c r="AG939" s="11"/>
      <c r="AH939" s="11"/>
      <c r="AI939" s="11"/>
      <c r="AJ939" s="11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11"/>
      <c r="AV939" s="11"/>
      <c r="AW939" s="11"/>
      <c r="AX939" s="11"/>
      <c r="AY939" s="11"/>
      <c r="AZ939" s="11"/>
      <c r="BA939" s="11"/>
      <c r="BB939" s="11"/>
      <c r="BC939" s="11"/>
      <c r="BD939" s="11"/>
      <c r="BE939" s="11"/>
      <c r="BF939" s="11"/>
      <c r="BG939" s="11"/>
      <c r="BH939" s="11"/>
      <c r="BI939" s="11"/>
      <c r="BJ939" s="11"/>
      <c r="BK939" s="11"/>
      <c r="BL939" s="11"/>
      <c r="BM939" s="11"/>
    </row>
    <row r="940" spans="1:65" ht="14.25" customHeight="1">
      <c r="A940" s="11"/>
      <c r="B940" s="11"/>
      <c r="C940" s="47"/>
      <c r="D940" s="16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  <c r="AG940" s="11"/>
      <c r="AH940" s="11"/>
      <c r="AI940" s="11"/>
      <c r="AJ940" s="11"/>
      <c r="AK940" s="11"/>
      <c r="AL940" s="11"/>
      <c r="AM940" s="11"/>
      <c r="AN940" s="11"/>
      <c r="AO940" s="11"/>
      <c r="AP940" s="11"/>
      <c r="AQ940" s="11"/>
      <c r="AR940" s="11"/>
      <c r="AS940" s="11"/>
      <c r="AT940" s="11"/>
      <c r="AU940" s="11"/>
      <c r="AV940" s="11"/>
      <c r="AW940" s="11"/>
      <c r="AX940" s="11"/>
      <c r="AY940" s="11"/>
      <c r="AZ940" s="11"/>
      <c r="BA940" s="11"/>
      <c r="BB940" s="11"/>
      <c r="BC940" s="11"/>
      <c r="BD940" s="11"/>
      <c r="BE940" s="11"/>
      <c r="BF940" s="11"/>
      <c r="BG940" s="11"/>
      <c r="BH940" s="11"/>
      <c r="BI940" s="11"/>
      <c r="BJ940" s="11"/>
      <c r="BK940" s="11"/>
      <c r="BL940" s="11"/>
      <c r="BM940" s="11"/>
    </row>
    <row r="941" spans="1:65" ht="14.25" customHeight="1">
      <c r="A941" s="11"/>
      <c r="B941" s="11"/>
      <c r="C941" s="47"/>
      <c r="D941" s="16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1"/>
      <c r="AI941" s="11"/>
      <c r="AJ941" s="11"/>
      <c r="AK941" s="11"/>
      <c r="AL941" s="11"/>
      <c r="AM941" s="11"/>
      <c r="AN941" s="11"/>
      <c r="AO941" s="11"/>
      <c r="AP941" s="11"/>
      <c r="AQ941" s="11"/>
      <c r="AR941" s="11"/>
      <c r="AS941" s="11"/>
      <c r="AT941" s="11"/>
      <c r="AU941" s="11"/>
      <c r="AV941" s="11"/>
      <c r="AW941" s="11"/>
      <c r="AX941" s="11"/>
      <c r="AY941" s="11"/>
      <c r="AZ941" s="11"/>
      <c r="BA941" s="11"/>
      <c r="BB941" s="11"/>
      <c r="BC941" s="11"/>
      <c r="BD941" s="11"/>
      <c r="BE941" s="11"/>
      <c r="BF941" s="11"/>
      <c r="BG941" s="11"/>
      <c r="BH941" s="11"/>
      <c r="BI941" s="11"/>
      <c r="BJ941" s="11"/>
      <c r="BK941" s="11"/>
      <c r="BL941" s="11"/>
      <c r="BM941" s="11"/>
    </row>
    <row r="942" spans="1:65" ht="14.25" customHeight="1">
      <c r="A942" s="11"/>
      <c r="B942" s="11"/>
      <c r="C942" s="47"/>
      <c r="D942" s="16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  <c r="AG942" s="11"/>
      <c r="AH942" s="11"/>
      <c r="AI942" s="11"/>
      <c r="AJ942" s="11"/>
      <c r="AK942" s="11"/>
      <c r="AL942" s="11"/>
      <c r="AM942" s="11"/>
      <c r="AN942" s="11"/>
      <c r="AO942" s="11"/>
      <c r="AP942" s="11"/>
      <c r="AQ942" s="11"/>
      <c r="AR942" s="11"/>
      <c r="AS942" s="11"/>
      <c r="AT942" s="11"/>
      <c r="AU942" s="11"/>
      <c r="AV942" s="11"/>
      <c r="AW942" s="11"/>
      <c r="AX942" s="11"/>
      <c r="AY942" s="11"/>
      <c r="AZ942" s="11"/>
      <c r="BA942" s="11"/>
      <c r="BB942" s="11"/>
      <c r="BC942" s="11"/>
      <c r="BD942" s="11"/>
      <c r="BE942" s="11"/>
      <c r="BF942" s="11"/>
      <c r="BG942" s="11"/>
      <c r="BH942" s="11"/>
      <c r="BI942" s="11"/>
      <c r="BJ942" s="11"/>
      <c r="BK942" s="11"/>
      <c r="BL942" s="11"/>
      <c r="BM942" s="11"/>
    </row>
    <row r="943" spans="1:65" ht="14.25" customHeight="1">
      <c r="A943" s="11"/>
      <c r="B943" s="11"/>
      <c r="C943" s="47"/>
      <c r="D943" s="16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  <c r="AH943" s="11"/>
      <c r="AI943" s="11"/>
      <c r="AJ943" s="11"/>
      <c r="AK943" s="11"/>
      <c r="AL943" s="11"/>
      <c r="AM943" s="11"/>
      <c r="AN943" s="11"/>
      <c r="AO943" s="11"/>
      <c r="AP943" s="11"/>
      <c r="AQ943" s="11"/>
      <c r="AR943" s="11"/>
      <c r="AS943" s="11"/>
      <c r="AT943" s="11"/>
      <c r="AU943" s="11"/>
      <c r="AV943" s="11"/>
      <c r="AW943" s="11"/>
      <c r="AX943" s="11"/>
      <c r="AY943" s="11"/>
      <c r="AZ943" s="11"/>
      <c r="BA943" s="11"/>
      <c r="BB943" s="11"/>
      <c r="BC943" s="11"/>
      <c r="BD943" s="11"/>
      <c r="BE943" s="11"/>
      <c r="BF943" s="11"/>
      <c r="BG943" s="11"/>
      <c r="BH943" s="11"/>
      <c r="BI943" s="11"/>
      <c r="BJ943" s="11"/>
      <c r="BK943" s="11"/>
      <c r="BL943" s="11"/>
      <c r="BM943" s="11"/>
    </row>
    <row r="944" spans="1:65" ht="14.25" customHeight="1">
      <c r="A944" s="11"/>
      <c r="B944" s="11"/>
      <c r="C944" s="47"/>
      <c r="D944" s="16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1"/>
      <c r="AI944" s="11"/>
      <c r="AJ944" s="11"/>
      <c r="AK944" s="11"/>
      <c r="AL944" s="11"/>
      <c r="AM944" s="11"/>
      <c r="AN944" s="11"/>
      <c r="AO944" s="11"/>
      <c r="AP944" s="11"/>
      <c r="AQ944" s="11"/>
      <c r="AR944" s="11"/>
      <c r="AS944" s="11"/>
      <c r="AT944" s="11"/>
      <c r="AU944" s="11"/>
      <c r="AV944" s="11"/>
      <c r="AW944" s="11"/>
      <c r="AX944" s="11"/>
      <c r="AY944" s="11"/>
      <c r="AZ944" s="11"/>
      <c r="BA944" s="11"/>
      <c r="BB944" s="11"/>
      <c r="BC944" s="11"/>
      <c r="BD944" s="11"/>
      <c r="BE944" s="11"/>
      <c r="BF944" s="11"/>
      <c r="BG944" s="11"/>
      <c r="BH944" s="11"/>
      <c r="BI944" s="11"/>
      <c r="BJ944" s="11"/>
      <c r="BK944" s="11"/>
      <c r="BL944" s="11"/>
      <c r="BM944" s="11"/>
    </row>
    <row r="945" spans="1:65" ht="14.25" customHeight="1">
      <c r="A945" s="11"/>
      <c r="B945" s="11"/>
      <c r="C945" s="47"/>
      <c r="D945" s="16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  <c r="AG945" s="11"/>
      <c r="AH945" s="11"/>
      <c r="AI945" s="11"/>
      <c r="AJ945" s="11"/>
      <c r="AK945" s="11"/>
      <c r="AL945" s="11"/>
      <c r="AM945" s="11"/>
      <c r="AN945" s="11"/>
      <c r="AO945" s="11"/>
      <c r="AP945" s="11"/>
      <c r="AQ945" s="11"/>
      <c r="AR945" s="11"/>
      <c r="AS945" s="11"/>
      <c r="AT945" s="11"/>
      <c r="AU945" s="11"/>
      <c r="AV945" s="11"/>
      <c r="AW945" s="11"/>
      <c r="AX945" s="11"/>
      <c r="AY945" s="11"/>
      <c r="AZ945" s="11"/>
      <c r="BA945" s="11"/>
      <c r="BB945" s="11"/>
      <c r="BC945" s="11"/>
      <c r="BD945" s="11"/>
      <c r="BE945" s="11"/>
      <c r="BF945" s="11"/>
      <c r="BG945" s="11"/>
      <c r="BH945" s="11"/>
      <c r="BI945" s="11"/>
      <c r="BJ945" s="11"/>
      <c r="BK945" s="11"/>
      <c r="BL945" s="11"/>
      <c r="BM945" s="11"/>
    </row>
    <row r="946" spans="1:65" ht="14.25" customHeight="1">
      <c r="A946" s="11"/>
      <c r="B946" s="11"/>
      <c r="C946" s="47"/>
      <c r="D946" s="16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  <c r="AG946" s="11"/>
      <c r="AH946" s="11"/>
      <c r="AI946" s="11"/>
      <c r="AJ946" s="11"/>
      <c r="AK946" s="11"/>
      <c r="AL946" s="11"/>
      <c r="AM946" s="11"/>
      <c r="AN946" s="11"/>
      <c r="AO946" s="11"/>
      <c r="AP946" s="11"/>
      <c r="AQ946" s="11"/>
      <c r="AR946" s="11"/>
      <c r="AS946" s="11"/>
      <c r="AT946" s="11"/>
      <c r="AU946" s="11"/>
      <c r="AV946" s="11"/>
      <c r="AW946" s="11"/>
      <c r="AX946" s="11"/>
      <c r="AY946" s="11"/>
      <c r="AZ946" s="11"/>
      <c r="BA946" s="11"/>
      <c r="BB946" s="11"/>
      <c r="BC946" s="11"/>
      <c r="BD946" s="11"/>
      <c r="BE946" s="11"/>
      <c r="BF946" s="11"/>
      <c r="BG946" s="11"/>
      <c r="BH946" s="11"/>
      <c r="BI946" s="11"/>
      <c r="BJ946" s="11"/>
      <c r="BK946" s="11"/>
      <c r="BL946" s="11"/>
      <c r="BM946" s="11"/>
    </row>
    <row r="947" spans="1:65" ht="14.25" customHeight="1">
      <c r="A947" s="11"/>
      <c r="B947" s="11"/>
      <c r="C947" s="47"/>
      <c r="D947" s="16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  <c r="AG947" s="11"/>
      <c r="AH947" s="11"/>
      <c r="AI947" s="11"/>
      <c r="AJ947" s="11"/>
      <c r="AK947" s="11"/>
      <c r="AL947" s="11"/>
      <c r="AM947" s="11"/>
      <c r="AN947" s="11"/>
      <c r="AO947" s="11"/>
      <c r="AP947" s="11"/>
      <c r="AQ947" s="11"/>
      <c r="AR947" s="11"/>
      <c r="AS947" s="11"/>
      <c r="AT947" s="11"/>
      <c r="AU947" s="11"/>
      <c r="AV947" s="11"/>
      <c r="AW947" s="11"/>
      <c r="AX947" s="11"/>
      <c r="AY947" s="11"/>
      <c r="AZ947" s="11"/>
      <c r="BA947" s="11"/>
      <c r="BB947" s="11"/>
      <c r="BC947" s="11"/>
      <c r="BD947" s="11"/>
      <c r="BE947" s="11"/>
      <c r="BF947" s="11"/>
      <c r="BG947" s="11"/>
      <c r="BH947" s="11"/>
      <c r="BI947" s="11"/>
      <c r="BJ947" s="11"/>
      <c r="BK947" s="11"/>
      <c r="BL947" s="11"/>
      <c r="BM947" s="11"/>
    </row>
    <row r="948" spans="1:65" ht="14.25" customHeight="1">
      <c r="A948" s="11"/>
      <c r="B948" s="11"/>
      <c r="C948" s="47"/>
      <c r="D948" s="16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  <c r="AG948" s="11"/>
      <c r="AH948" s="11"/>
      <c r="AI948" s="11"/>
      <c r="AJ948" s="11"/>
      <c r="AK948" s="11"/>
      <c r="AL948" s="11"/>
      <c r="AM948" s="11"/>
      <c r="AN948" s="11"/>
      <c r="AO948" s="11"/>
      <c r="AP948" s="11"/>
      <c r="AQ948" s="11"/>
      <c r="AR948" s="11"/>
      <c r="AS948" s="11"/>
      <c r="AT948" s="11"/>
      <c r="AU948" s="11"/>
      <c r="AV948" s="11"/>
      <c r="AW948" s="11"/>
      <c r="AX948" s="11"/>
      <c r="AY948" s="11"/>
      <c r="AZ948" s="11"/>
      <c r="BA948" s="11"/>
      <c r="BB948" s="11"/>
      <c r="BC948" s="11"/>
      <c r="BD948" s="11"/>
      <c r="BE948" s="11"/>
      <c r="BF948" s="11"/>
      <c r="BG948" s="11"/>
      <c r="BH948" s="11"/>
      <c r="BI948" s="11"/>
      <c r="BJ948" s="11"/>
      <c r="BK948" s="11"/>
      <c r="BL948" s="11"/>
      <c r="BM948" s="11"/>
    </row>
    <row r="949" spans="1:65" ht="14.25" customHeight="1">
      <c r="A949" s="11"/>
      <c r="B949" s="11"/>
      <c r="C949" s="47"/>
      <c r="D949" s="16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  <c r="AG949" s="11"/>
      <c r="AH949" s="11"/>
      <c r="AI949" s="11"/>
      <c r="AJ949" s="11"/>
      <c r="AK949" s="11"/>
      <c r="AL949" s="11"/>
      <c r="AM949" s="11"/>
      <c r="AN949" s="11"/>
      <c r="AO949" s="11"/>
      <c r="AP949" s="11"/>
      <c r="AQ949" s="11"/>
      <c r="AR949" s="11"/>
      <c r="AS949" s="11"/>
      <c r="AT949" s="11"/>
      <c r="AU949" s="11"/>
      <c r="AV949" s="11"/>
      <c r="AW949" s="11"/>
      <c r="AX949" s="11"/>
      <c r="AY949" s="11"/>
      <c r="AZ949" s="11"/>
      <c r="BA949" s="11"/>
      <c r="BB949" s="11"/>
      <c r="BC949" s="11"/>
      <c r="BD949" s="11"/>
      <c r="BE949" s="11"/>
      <c r="BF949" s="11"/>
      <c r="BG949" s="11"/>
      <c r="BH949" s="11"/>
      <c r="BI949" s="11"/>
      <c r="BJ949" s="11"/>
      <c r="BK949" s="11"/>
      <c r="BL949" s="11"/>
      <c r="BM949" s="11"/>
    </row>
    <row r="950" spans="1:65" ht="14.25" customHeight="1">
      <c r="A950" s="11"/>
      <c r="B950" s="11"/>
      <c r="C950" s="47"/>
      <c r="D950" s="16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  <c r="AG950" s="11"/>
      <c r="AH950" s="11"/>
      <c r="AI950" s="11"/>
      <c r="AJ950" s="11"/>
      <c r="AK950" s="11"/>
      <c r="AL950" s="11"/>
      <c r="AM950" s="11"/>
      <c r="AN950" s="11"/>
      <c r="AO950" s="11"/>
      <c r="AP950" s="11"/>
      <c r="AQ950" s="11"/>
      <c r="AR950" s="11"/>
      <c r="AS950" s="11"/>
      <c r="AT950" s="11"/>
      <c r="AU950" s="11"/>
      <c r="AV950" s="11"/>
      <c r="AW950" s="11"/>
      <c r="AX950" s="11"/>
      <c r="AY950" s="11"/>
      <c r="AZ950" s="11"/>
      <c r="BA950" s="11"/>
      <c r="BB950" s="11"/>
      <c r="BC950" s="11"/>
      <c r="BD950" s="11"/>
      <c r="BE950" s="11"/>
      <c r="BF950" s="11"/>
      <c r="BG950" s="11"/>
      <c r="BH950" s="11"/>
      <c r="BI950" s="11"/>
      <c r="BJ950" s="11"/>
      <c r="BK950" s="11"/>
      <c r="BL950" s="11"/>
      <c r="BM950" s="11"/>
    </row>
    <row r="951" spans="1:65" ht="14.25" customHeight="1">
      <c r="A951" s="11"/>
      <c r="B951" s="11"/>
      <c r="C951" s="47"/>
      <c r="D951" s="16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  <c r="AG951" s="11"/>
      <c r="AH951" s="11"/>
      <c r="AI951" s="11"/>
      <c r="AJ951" s="11"/>
      <c r="AK951" s="11"/>
      <c r="AL951" s="11"/>
      <c r="AM951" s="11"/>
      <c r="AN951" s="11"/>
      <c r="AO951" s="11"/>
      <c r="AP951" s="11"/>
      <c r="AQ951" s="11"/>
      <c r="AR951" s="11"/>
      <c r="AS951" s="11"/>
      <c r="AT951" s="11"/>
      <c r="AU951" s="11"/>
      <c r="AV951" s="11"/>
      <c r="AW951" s="11"/>
      <c r="AX951" s="11"/>
      <c r="AY951" s="11"/>
      <c r="AZ951" s="11"/>
      <c r="BA951" s="11"/>
      <c r="BB951" s="11"/>
      <c r="BC951" s="11"/>
      <c r="BD951" s="11"/>
      <c r="BE951" s="11"/>
      <c r="BF951" s="11"/>
      <c r="BG951" s="11"/>
      <c r="BH951" s="11"/>
      <c r="BI951" s="11"/>
      <c r="BJ951" s="11"/>
      <c r="BK951" s="11"/>
      <c r="BL951" s="11"/>
      <c r="BM951" s="11"/>
    </row>
    <row r="952" spans="1:65" ht="14.25" customHeight="1">
      <c r="A952" s="11"/>
      <c r="B952" s="11"/>
      <c r="C952" s="47"/>
      <c r="D952" s="16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  <c r="AG952" s="11"/>
      <c r="AH952" s="11"/>
      <c r="AI952" s="11"/>
      <c r="AJ952" s="11"/>
      <c r="AK952" s="11"/>
      <c r="AL952" s="11"/>
      <c r="AM952" s="11"/>
      <c r="AN952" s="11"/>
      <c r="AO952" s="11"/>
      <c r="AP952" s="11"/>
      <c r="AQ952" s="11"/>
      <c r="AR952" s="11"/>
      <c r="AS952" s="11"/>
      <c r="AT952" s="11"/>
      <c r="AU952" s="11"/>
      <c r="AV952" s="11"/>
      <c r="AW952" s="11"/>
      <c r="AX952" s="11"/>
      <c r="AY952" s="11"/>
      <c r="AZ952" s="11"/>
      <c r="BA952" s="11"/>
      <c r="BB952" s="11"/>
      <c r="BC952" s="11"/>
      <c r="BD952" s="11"/>
      <c r="BE952" s="11"/>
      <c r="BF952" s="11"/>
      <c r="BG952" s="11"/>
      <c r="BH952" s="11"/>
      <c r="BI952" s="11"/>
      <c r="BJ952" s="11"/>
      <c r="BK952" s="11"/>
      <c r="BL952" s="11"/>
      <c r="BM952" s="11"/>
    </row>
    <row r="953" spans="1:65" ht="14.25" customHeight="1">
      <c r="A953" s="11"/>
      <c r="B953" s="11"/>
      <c r="C953" s="47"/>
      <c r="D953" s="16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  <c r="AG953" s="11"/>
      <c r="AH953" s="11"/>
      <c r="AI953" s="11"/>
      <c r="AJ953" s="11"/>
      <c r="AK953" s="11"/>
      <c r="AL953" s="11"/>
      <c r="AM953" s="11"/>
      <c r="AN953" s="11"/>
      <c r="AO953" s="11"/>
      <c r="AP953" s="11"/>
      <c r="AQ953" s="11"/>
      <c r="AR953" s="11"/>
      <c r="AS953" s="11"/>
      <c r="AT953" s="11"/>
      <c r="AU953" s="11"/>
      <c r="AV953" s="11"/>
      <c r="AW953" s="11"/>
      <c r="AX953" s="11"/>
      <c r="AY953" s="11"/>
      <c r="AZ953" s="11"/>
      <c r="BA953" s="11"/>
      <c r="BB953" s="11"/>
      <c r="BC953" s="11"/>
      <c r="BD953" s="11"/>
      <c r="BE953" s="11"/>
      <c r="BF953" s="11"/>
      <c r="BG953" s="11"/>
      <c r="BH953" s="11"/>
      <c r="BI953" s="11"/>
      <c r="BJ953" s="11"/>
      <c r="BK953" s="11"/>
      <c r="BL953" s="11"/>
      <c r="BM953" s="11"/>
    </row>
    <row r="954" spans="1:65" ht="14.25" customHeight="1">
      <c r="A954" s="11"/>
      <c r="B954" s="11"/>
      <c r="C954" s="47"/>
      <c r="D954" s="16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  <c r="AG954" s="11"/>
      <c r="AH954" s="11"/>
      <c r="AI954" s="11"/>
      <c r="AJ954" s="11"/>
      <c r="AK954" s="11"/>
      <c r="AL954" s="11"/>
      <c r="AM954" s="11"/>
      <c r="AN954" s="11"/>
      <c r="AO954" s="11"/>
      <c r="AP954" s="11"/>
      <c r="AQ954" s="11"/>
      <c r="AR954" s="11"/>
      <c r="AS954" s="11"/>
      <c r="AT954" s="11"/>
      <c r="AU954" s="11"/>
      <c r="AV954" s="11"/>
      <c r="AW954" s="11"/>
      <c r="AX954" s="11"/>
      <c r="AY954" s="11"/>
      <c r="AZ954" s="11"/>
      <c r="BA954" s="11"/>
      <c r="BB954" s="11"/>
      <c r="BC954" s="11"/>
      <c r="BD954" s="11"/>
      <c r="BE954" s="11"/>
      <c r="BF954" s="11"/>
      <c r="BG954" s="11"/>
      <c r="BH954" s="11"/>
      <c r="BI954" s="11"/>
      <c r="BJ954" s="11"/>
      <c r="BK954" s="11"/>
      <c r="BL954" s="11"/>
      <c r="BM954" s="11"/>
    </row>
    <row r="955" spans="1:65" ht="14.25" customHeight="1">
      <c r="A955" s="11"/>
      <c r="B955" s="11"/>
      <c r="C955" s="47"/>
      <c r="D955" s="16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  <c r="AG955" s="11"/>
      <c r="AH955" s="11"/>
      <c r="AI955" s="11"/>
      <c r="AJ955" s="11"/>
      <c r="AK955" s="11"/>
      <c r="AL955" s="11"/>
      <c r="AM955" s="11"/>
      <c r="AN955" s="11"/>
      <c r="AO955" s="11"/>
      <c r="AP955" s="11"/>
      <c r="AQ955" s="11"/>
      <c r="AR955" s="11"/>
      <c r="AS955" s="11"/>
      <c r="AT955" s="11"/>
      <c r="AU955" s="11"/>
      <c r="AV955" s="11"/>
      <c r="AW955" s="11"/>
      <c r="AX955" s="11"/>
      <c r="AY955" s="11"/>
      <c r="AZ955" s="11"/>
      <c r="BA955" s="11"/>
      <c r="BB955" s="11"/>
      <c r="BC955" s="11"/>
      <c r="BD955" s="11"/>
      <c r="BE955" s="11"/>
      <c r="BF955" s="11"/>
      <c r="BG955" s="11"/>
      <c r="BH955" s="11"/>
      <c r="BI955" s="11"/>
      <c r="BJ955" s="11"/>
      <c r="BK955" s="11"/>
      <c r="BL955" s="11"/>
      <c r="BM955" s="11"/>
    </row>
    <row r="956" spans="1:65" ht="14.25" customHeight="1">
      <c r="A956" s="11"/>
      <c r="B956" s="11"/>
      <c r="C956" s="47"/>
      <c r="D956" s="16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  <c r="AG956" s="11"/>
      <c r="AH956" s="11"/>
      <c r="AI956" s="11"/>
      <c r="AJ956" s="11"/>
      <c r="AK956" s="11"/>
      <c r="AL956" s="11"/>
      <c r="AM956" s="11"/>
      <c r="AN956" s="11"/>
      <c r="AO956" s="11"/>
      <c r="AP956" s="11"/>
      <c r="AQ956" s="11"/>
      <c r="AR956" s="11"/>
      <c r="AS956" s="11"/>
      <c r="AT956" s="11"/>
      <c r="AU956" s="11"/>
      <c r="AV956" s="11"/>
      <c r="AW956" s="11"/>
      <c r="AX956" s="11"/>
      <c r="AY956" s="11"/>
      <c r="AZ956" s="11"/>
      <c r="BA956" s="11"/>
      <c r="BB956" s="11"/>
      <c r="BC956" s="11"/>
      <c r="BD956" s="11"/>
      <c r="BE956" s="11"/>
      <c r="BF956" s="11"/>
      <c r="BG956" s="11"/>
      <c r="BH956" s="11"/>
      <c r="BI956" s="11"/>
      <c r="BJ956" s="11"/>
      <c r="BK956" s="11"/>
      <c r="BL956" s="11"/>
      <c r="BM956" s="11"/>
    </row>
    <row r="957" spans="1:65" ht="14.25" customHeight="1">
      <c r="A957" s="11"/>
      <c r="B957" s="11"/>
      <c r="C957" s="47"/>
      <c r="D957" s="16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  <c r="AG957" s="11"/>
      <c r="AH957" s="11"/>
      <c r="AI957" s="11"/>
      <c r="AJ957" s="11"/>
      <c r="AK957" s="11"/>
      <c r="AL957" s="11"/>
      <c r="AM957" s="11"/>
      <c r="AN957" s="11"/>
      <c r="AO957" s="11"/>
      <c r="AP957" s="11"/>
      <c r="AQ957" s="11"/>
      <c r="AR957" s="11"/>
      <c r="AS957" s="11"/>
      <c r="AT957" s="11"/>
      <c r="AU957" s="11"/>
      <c r="AV957" s="11"/>
      <c r="AW957" s="11"/>
      <c r="AX957" s="11"/>
      <c r="AY957" s="11"/>
      <c r="AZ957" s="11"/>
      <c r="BA957" s="11"/>
      <c r="BB957" s="11"/>
      <c r="BC957" s="11"/>
      <c r="BD957" s="11"/>
      <c r="BE957" s="11"/>
      <c r="BF957" s="11"/>
      <c r="BG957" s="11"/>
      <c r="BH957" s="11"/>
      <c r="BI957" s="11"/>
      <c r="BJ957" s="11"/>
      <c r="BK957" s="11"/>
      <c r="BL957" s="11"/>
      <c r="BM957" s="11"/>
    </row>
    <row r="958" spans="1:65" ht="14.25" customHeight="1">
      <c r="A958" s="11"/>
      <c r="B958" s="11"/>
      <c r="C958" s="47"/>
      <c r="D958" s="16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  <c r="AG958" s="11"/>
      <c r="AH958" s="11"/>
      <c r="AI958" s="11"/>
      <c r="AJ958" s="11"/>
      <c r="AK958" s="11"/>
      <c r="AL958" s="11"/>
      <c r="AM958" s="11"/>
      <c r="AN958" s="11"/>
      <c r="AO958" s="11"/>
      <c r="AP958" s="11"/>
      <c r="AQ958" s="11"/>
      <c r="AR958" s="11"/>
      <c r="AS958" s="11"/>
      <c r="AT958" s="11"/>
      <c r="AU958" s="11"/>
      <c r="AV958" s="11"/>
      <c r="AW958" s="11"/>
      <c r="AX958" s="11"/>
      <c r="AY958" s="11"/>
      <c r="AZ958" s="11"/>
      <c r="BA958" s="11"/>
      <c r="BB958" s="11"/>
      <c r="BC958" s="11"/>
      <c r="BD958" s="11"/>
      <c r="BE958" s="11"/>
      <c r="BF958" s="11"/>
      <c r="BG958" s="11"/>
      <c r="BH958" s="11"/>
      <c r="BI958" s="11"/>
      <c r="BJ958" s="11"/>
      <c r="BK958" s="11"/>
      <c r="BL958" s="11"/>
      <c r="BM958" s="11"/>
    </row>
    <row r="959" spans="1:65" ht="14.25" customHeight="1">
      <c r="A959" s="11"/>
      <c r="B959" s="11"/>
      <c r="C959" s="47"/>
      <c r="D959" s="16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  <c r="AG959" s="11"/>
      <c r="AH959" s="11"/>
      <c r="AI959" s="11"/>
      <c r="AJ959" s="11"/>
      <c r="AK959" s="11"/>
      <c r="AL959" s="11"/>
      <c r="AM959" s="11"/>
      <c r="AN959" s="11"/>
      <c r="AO959" s="11"/>
      <c r="AP959" s="11"/>
      <c r="AQ959" s="11"/>
      <c r="AR959" s="11"/>
      <c r="AS959" s="11"/>
      <c r="AT959" s="11"/>
      <c r="AU959" s="11"/>
      <c r="AV959" s="11"/>
      <c r="AW959" s="11"/>
      <c r="AX959" s="11"/>
      <c r="AY959" s="11"/>
      <c r="AZ959" s="11"/>
      <c r="BA959" s="11"/>
      <c r="BB959" s="11"/>
      <c r="BC959" s="11"/>
      <c r="BD959" s="11"/>
      <c r="BE959" s="11"/>
      <c r="BF959" s="11"/>
      <c r="BG959" s="11"/>
      <c r="BH959" s="11"/>
      <c r="BI959" s="11"/>
      <c r="BJ959" s="11"/>
      <c r="BK959" s="11"/>
      <c r="BL959" s="11"/>
      <c r="BM959" s="11"/>
    </row>
    <row r="960" spans="1:65" ht="14.25" customHeight="1">
      <c r="A960" s="11"/>
      <c r="B960" s="11"/>
      <c r="C960" s="47"/>
      <c r="D960" s="16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  <c r="AG960" s="11"/>
      <c r="AH960" s="11"/>
      <c r="AI960" s="11"/>
      <c r="AJ960" s="11"/>
      <c r="AK960" s="11"/>
      <c r="AL960" s="11"/>
      <c r="AM960" s="11"/>
      <c r="AN960" s="11"/>
      <c r="AO960" s="11"/>
      <c r="AP960" s="11"/>
      <c r="AQ960" s="11"/>
      <c r="AR960" s="11"/>
      <c r="AS960" s="11"/>
      <c r="AT960" s="11"/>
      <c r="AU960" s="11"/>
      <c r="AV960" s="11"/>
      <c r="AW960" s="11"/>
      <c r="AX960" s="11"/>
      <c r="AY960" s="11"/>
      <c r="AZ960" s="11"/>
      <c r="BA960" s="11"/>
      <c r="BB960" s="11"/>
      <c r="BC960" s="11"/>
      <c r="BD960" s="11"/>
      <c r="BE960" s="11"/>
      <c r="BF960" s="11"/>
      <c r="BG960" s="11"/>
      <c r="BH960" s="11"/>
      <c r="BI960" s="11"/>
      <c r="BJ960" s="11"/>
      <c r="BK960" s="11"/>
      <c r="BL960" s="11"/>
      <c r="BM960" s="11"/>
    </row>
    <row r="961" spans="1:65" ht="14.25" customHeight="1">
      <c r="A961" s="11"/>
      <c r="B961" s="11"/>
      <c r="C961" s="47"/>
      <c r="D961" s="16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  <c r="AG961" s="11"/>
      <c r="AH961" s="11"/>
      <c r="AI961" s="11"/>
      <c r="AJ961" s="11"/>
      <c r="AK961" s="11"/>
      <c r="AL961" s="11"/>
      <c r="AM961" s="11"/>
      <c r="AN961" s="11"/>
      <c r="AO961" s="11"/>
      <c r="AP961" s="11"/>
      <c r="AQ961" s="11"/>
      <c r="AR961" s="11"/>
      <c r="AS961" s="11"/>
      <c r="AT961" s="11"/>
      <c r="AU961" s="11"/>
      <c r="AV961" s="11"/>
      <c r="AW961" s="11"/>
      <c r="AX961" s="11"/>
      <c r="AY961" s="11"/>
      <c r="AZ961" s="11"/>
      <c r="BA961" s="11"/>
      <c r="BB961" s="11"/>
      <c r="BC961" s="11"/>
      <c r="BD961" s="11"/>
      <c r="BE961" s="11"/>
      <c r="BF961" s="11"/>
      <c r="BG961" s="11"/>
      <c r="BH961" s="11"/>
      <c r="BI961" s="11"/>
      <c r="BJ961" s="11"/>
      <c r="BK961" s="11"/>
      <c r="BL961" s="11"/>
      <c r="BM961" s="11"/>
    </row>
    <row r="962" spans="1:65" ht="14.25" customHeight="1">
      <c r="A962" s="11"/>
      <c r="B962" s="11"/>
      <c r="C962" s="47"/>
      <c r="D962" s="16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  <c r="AG962" s="11"/>
      <c r="AH962" s="11"/>
      <c r="AI962" s="11"/>
      <c r="AJ962" s="11"/>
      <c r="AK962" s="11"/>
      <c r="AL962" s="11"/>
      <c r="AM962" s="11"/>
      <c r="AN962" s="11"/>
      <c r="AO962" s="11"/>
      <c r="AP962" s="11"/>
      <c r="AQ962" s="11"/>
      <c r="AR962" s="11"/>
      <c r="AS962" s="11"/>
      <c r="AT962" s="11"/>
      <c r="AU962" s="11"/>
      <c r="AV962" s="11"/>
      <c r="AW962" s="11"/>
      <c r="AX962" s="11"/>
      <c r="AY962" s="11"/>
      <c r="AZ962" s="11"/>
      <c r="BA962" s="11"/>
      <c r="BB962" s="11"/>
      <c r="BC962" s="11"/>
      <c r="BD962" s="11"/>
      <c r="BE962" s="11"/>
      <c r="BF962" s="11"/>
      <c r="BG962" s="11"/>
      <c r="BH962" s="11"/>
      <c r="BI962" s="11"/>
      <c r="BJ962" s="11"/>
      <c r="BK962" s="11"/>
      <c r="BL962" s="11"/>
      <c r="BM962" s="11"/>
    </row>
    <row r="963" spans="1:65" ht="14.25" customHeight="1">
      <c r="A963" s="11"/>
      <c r="B963" s="11"/>
      <c r="C963" s="47"/>
      <c r="D963" s="16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  <c r="AG963" s="11"/>
      <c r="AH963" s="11"/>
      <c r="AI963" s="11"/>
      <c r="AJ963" s="11"/>
      <c r="AK963" s="11"/>
      <c r="AL963" s="11"/>
      <c r="AM963" s="11"/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1"/>
      <c r="AY963" s="11"/>
      <c r="AZ963" s="11"/>
      <c r="BA963" s="11"/>
      <c r="BB963" s="11"/>
      <c r="BC963" s="11"/>
      <c r="BD963" s="11"/>
      <c r="BE963" s="11"/>
      <c r="BF963" s="11"/>
      <c r="BG963" s="11"/>
      <c r="BH963" s="11"/>
      <c r="BI963" s="11"/>
      <c r="BJ963" s="11"/>
      <c r="BK963" s="11"/>
      <c r="BL963" s="11"/>
      <c r="BM963" s="11"/>
    </row>
    <row r="964" spans="1:65" ht="14.25" customHeight="1">
      <c r="A964" s="11"/>
      <c r="B964" s="11"/>
      <c r="C964" s="47"/>
      <c r="D964" s="16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  <c r="AG964" s="11"/>
      <c r="AH964" s="11"/>
      <c r="AI964" s="11"/>
      <c r="AJ964" s="11"/>
      <c r="AK964" s="11"/>
      <c r="AL964" s="11"/>
      <c r="AM964" s="11"/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1"/>
      <c r="AY964" s="11"/>
      <c r="AZ964" s="11"/>
      <c r="BA964" s="11"/>
      <c r="BB964" s="11"/>
      <c r="BC964" s="11"/>
      <c r="BD964" s="11"/>
      <c r="BE964" s="11"/>
      <c r="BF964" s="11"/>
      <c r="BG964" s="11"/>
      <c r="BH964" s="11"/>
      <c r="BI964" s="11"/>
      <c r="BJ964" s="11"/>
      <c r="BK964" s="11"/>
      <c r="BL964" s="11"/>
      <c r="BM964" s="11"/>
    </row>
    <row r="965" spans="1:65" ht="14.25" customHeight="1">
      <c r="A965" s="11"/>
      <c r="B965" s="11"/>
      <c r="C965" s="47"/>
      <c r="D965" s="16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  <c r="AH965" s="11"/>
      <c r="AI965" s="11"/>
      <c r="AJ965" s="11"/>
      <c r="AK965" s="11"/>
      <c r="AL965" s="11"/>
      <c r="AM965" s="11"/>
      <c r="AN965" s="11"/>
      <c r="AO965" s="11"/>
      <c r="AP965" s="11"/>
      <c r="AQ965" s="11"/>
      <c r="AR965" s="11"/>
      <c r="AS965" s="11"/>
      <c r="AT965" s="11"/>
      <c r="AU965" s="11"/>
      <c r="AV965" s="11"/>
      <c r="AW965" s="11"/>
      <c r="AX965" s="11"/>
      <c r="AY965" s="11"/>
      <c r="AZ965" s="11"/>
      <c r="BA965" s="11"/>
      <c r="BB965" s="11"/>
      <c r="BC965" s="11"/>
      <c r="BD965" s="11"/>
      <c r="BE965" s="11"/>
      <c r="BF965" s="11"/>
      <c r="BG965" s="11"/>
      <c r="BH965" s="11"/>
      <c r="BI965" s="11"/>
      <c r="BJ965" s="11"/>
      <c r="BK965" s="11"/>
      <c r="BL965" s="11"/>
      <c r="BM965" s="11"/>
    </row>
    <row r="966" spans="1:65" ht="14.25" customHeight="1">
      <c r="A966" s="11"/>
      <c r="B966" s="11"/>
      <c r="C966" s="47"/>
      <c r="D966" s="16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  <c r="AG966" s="11"/>
      <c r="AH966" s="11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1"/>
      <c r="AY966" s="11"/>
      <c r="AZ966" s="11"/>
      <c r="BA966" s="11"/>
      <c r="BB966" s="11"/>
      <c r="BC966" s="11"/>
      <c r="BD966" s="11"/>
      <c r="BE966" s="11"/>
      <c r="BF966" s="11"/>
      <c r="BG966" s="11"/>
      <c r="BH966" s="11"/>
      <c r="BI966" s="11"/>
      <c r="BJ966" s="11"/>
      <c r="BK966" s="11"/>
      <c r="BL966" s="11"/>
      <c r="BM966" s="11"/>
    </row>
    <row r="967" spans="1:65" ht="14.25" customHeight="1">
      <c r="A967" s="11"/>
      <c r="B967" s="11"/>
      <c r="C967" s="47"/>
      <c r="D967" s="16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  <c r="AH967" s="11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11"/>
      <c r="AW967" s="11"/>
      <c r="AX967" s="11"/>
      <c r="AY967" s="11"/>
      <c r="AZ967" s="11"/>
      <c r="BA967" s="11"/>
      <c r="BB967" s="11"/>
      <c r="BC967" s="11"/>
      <c r="BD967" s="11"/>
      <c r="BE967" s="11"/>
      <c r="BF967" s="11"/>
      <c r="BG967" s="11"/>
      <c r="BH967" s="11"/>
      <c r="BI967" s="11"/>
      <c r="BJ967" s="11"/>
      <c r="BK967" s="11"/>
      <c r="BL967" s="11"/>
      <c r="BM967" s="11"/>
    </row>
    <row r="968" spans="1:65" ht="14.25" customHeight="1">
      <c r="A968" s="11"/>
      <c r="B968" s="11"/>
      <c r="C968" s="47"/>
      <c r="D968" s="16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  <c r="AG968" s="11"/>
      <c r="AH968" s="11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1"/>
      <c r="AY968" s="11"/>
      <c r="AZ968" s="11"/>
      <c r="BA968" s="11"/>
      <c r="BB968" s="11"/>
      <c r="BC968" s="11"/>
      <c r="BD968" s="11"/>
      <c r="BE968" s="11"/>
      <c r="BF968" s="11"/>
      <c r="BG968" s="11"/>
      <c r="BH968" s="11"/>
      <c r="BI968" s="11"/>
      <c r="BJ968" s="11"/>
      <c r="BK968" s="11"/>
      <c r="BL968" s="11"/>
      <c r="BM968" s="11"/>
    </row>
    <row r="969" spans="1:65" ht="14.25" customHeight="1">
      <c r="A969" s="11"/>
      <c r="B969" s="11"/>
      <c r="C969" s="47"/>
      <c r="D969" s="16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  <c r="AG969" s="11"/>
      <c r="AH969" s="11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1"/>
      <c r="AY969" s="11"/>
      <c r="AZ969" s="11"/>
      <c r="BA969" s="11"/>
      <c r="BB969" s="11"/>
      <c r="BC969" s="11"/>
      <c r="BD969" s="11"/>
      <c r="BE969" s="11"/>
      <c r="BF969" s="11"/>
      <c r="BG969" s="11"/>
      <c r="BH969" s="11"/>
      <c r="BI969" s="11"/>
      <c r="BJ969" s="11"/>
      <c r="BK969" s="11"/>
      <c r="BL969" s="11"/>
      <c r="BM969" s="11"/>
    </row>
    <row r="970" spans="1:65" ht="14.25" customHeight="1">
      <c r="A970" s="11"/>
      <c r="B970" s="11"/>
      <c r="C970" s="47"/>
      <c r="D970" s="16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  <c r="AH970" s="11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1"/>
      <c r="AY970" s="11"/>
      <c r="AZ970" s="11"/>
      <c r="BA970" s="11"/>
      <c r="BB970" s="11"/>
      <c r="BC970" s="11"/>
      <c r="BD970" s="11"/>
      <c r="BE970" s="11"/>
      <c r="BF970" s="11"/>
      <c r="BG970" s="11"/>
      <c r="BH970" s="11"/>
      <c r="BI970" s="11"/>
      <c r="BJ970" s="11"/>
      <c r="BK970" s="11"/>
      <c r="BL970" s="11"/>
      <c r="BM970" s="11"/>
    </row>
    <row r="971" spans="1:65" ht="14.25" customHeight="1">
      <c r="A971" s="11"/>
      <c r="B971" s="11"/>
      <c r="C971" s="47"/>
      <c r="D971" s="16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  <c r="AG971" s="11"/>
      <c r="AH971" s="11"/>
      <c r="AI971" s="11"/>
      <c r="AJ971" s="11"/>
      <c r="AK971" s="11"/>
      <c r="AL971" s="11"/>
      <c r="AM971" s="11"/>
      <c r="AN971" s="11"/>
      <c r="AO971" s="11"/>
      <c r="AP971" s="11"/>
      <c r="AQ971" s="11"/>
      <c r="AR971" s="11"/>
      <c r="AS971" s="11"/>
      <c r="AT971" s="11"/>
      <c r="AU971" s="11"/>
      <c r="AV971" s="11"/>
      <c r="AW971" s="11"/>
      <c r="AX971" s="11"/>
      <c r="AY971" s="11"/>
      <c r="AZ971" s="11"/>
      <c r="BA971" s="11"/>
      <c r="BB971" s="11"/>
      <c r="BC971" s="11"/>
      <c r="BD971" s="11"/>
      <c r="BE971" s="11"/>
      <c r="BF971" s="11"/>
      <c r="BG971" s="11"/>
      <c r="BH971" s="11"/>
      <c r="BI971" s="11"/>
      <c r="BJ971" s="11"/>
      <c r="BK971" s="11"/>
      <c r="BL971" s="11"/>
      <c r="BM971" s="11"/>
    </row>
    <row r="972" spans="1:65" ht="14.25" customHeight="1">
      <c r="A972" s="11"/>
      <c r="B972" s="11"/>
      <c r="C972" s="47"/>
      <c r="D972" s="16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  <c r="AH972" s="11"/>
      <c r="AI972" s="11"/>
      <c r="AJ972" s="11"/>
      <c r="AK972" s="11"/>
      <c r="AL972" s="11"/>
      <c r="AM972" s="11"/>
      <c r="AN972" s="11"/>
      <c r="AO972" s="11"/>
      <c r="AP972" s="11"/>
      <c r="AQ972" s="11"/>
      <c r="AR972" s="11"/>
      <c r="AS972" s="11"/>
      <c r="AT972" s="11"/>
      <c r="AU972" s="11"/>
      <c r="AV972" s="11"/>
      <c r="AW972" s="11"/>
      <c r="AX972" s="11"/>
      <c r="AY972" s="11"/>
      <c r="AZ972" s="11"/>
      <c r="BA972" s="11"/>
      <c r="BB972" s="11"/>
      <c r="BC972" s="11"/>
      <c r="BD972" s="11"/>
      <c r="BE972" s="11"/>
      <c r="BF972" s="11"/>
      <c r="BG972" s="11"/>
      <c r="BH972" s="11"/>
      <c r="BI972" s="11"/>
      <c r="BJ972" s="11"/>
      <c r="BK972" s="11"/>
      <c r="BL972" s="11"/>
      <c r="BM972" s="11"/>
    </row>
    <row r="973" spans="1:65" ht="14.25" customHeight="1">
      <c r="A973" s="11"/>
      <c r="B973" s="11"/>
      <c r="C973" s="47"/>
      <c r="D973" s="16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  <c r="AG973" s="11"/>
      <c r="AH973" s="11"/>
      <c r="AI973" s="11"/>
      <c r="AJ973" s="11"/>
      <c r="AK973" s="11"/>
      <c r="AL973" s="11"/>
      <c r="AM973" s="11"/>
      <c r="AN973" s="11"/>
      <c r="AO973" s="11"/>
      <c r="AP973" s="11"/>
      <c r="AQ973" s="11"/>
      <c r="AR973" s="11"/>
      <c r="AS973" s="11"/>
      <c r="AT973" s="11"/>
      <c r="AU973" s="11"/>
      <c r="AV973" s="11"/>
      <c r="AW973" s="11"/>
      <c r="AX973" s="11"/>
      <c r="AY973" s="11"/>
      <c r="AZ973" s="11"/>
      <c r="BA973" s="11"/>
      <c r="BB973" s="11"/>
      <c r="BC973" s="11"/>
      <c r="BD973" s="11"/>
      <c r="BE973" s="11"/>
      <c r="BF973" s="11"/>
      <c r="BG973" s="11"/>
      <c r="BH973" s="11"/>
      <c r="BI973" s="11"/>
      <c r="BJ973" s="11"/>
      <c r="BK973" s="11"/>
      <c r="BL973" s="11"/>
      <c r="BM973" s="11"/>
    </row>
    <row r="974" spans="1:65" ht="14.25" customHeight="1">
      <c r="A974" s="11"/>
      <c r="B974" s="11"/>
      <c r="C974" s="47"/>
      <c r="D974" s="16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  <c r="AG974" s="11"/>
      <c r="AH974" s="11"/>
      <c r="AI974" s="11"/>
      <c r="AJ974" s="11"/>
      <c r="AK974" s="11"/>
      <c r="AL974" s="11"/>
      <c r="AM974" s="11"/>
      <c r="AN974" s="11"/>
      <c r="AO974" s="11"/>
      <c r="AP974" s="11"/>
      <c r="AQ974" s="11"/>
      <c r="AR974" s="11"/>
      <c r="AS974" s="11"/>
      <c r="AT974" s="11"/>
      <c r="AU974" s="11"/>
      <c r="AV974" s="11"/>
      <c r="AW974" s="11"/>
      <c r="AX974" s="11"/>
      <c r="AY974" s="11"/>
      <c r="AZ974" s="11"/>
      <c r="BA974" s="11"/>
      <c r="BB974" s="11"/>
      <c r="BC974" s="11"/>
      <c r="BD974" s="11"/>
      <c r="BE974" s="11"/>
      <c r="BF974" s="11"/>
      <c r="BG974" s="11"/>
      <c r="BH974" s="11"/>
      <c r="BI974" s="11"/>
      <c r="BJ974" s="11"/>
      <c r="BK974" s="11"/>
      <c r="BL974" s="11"/>
      <c r="BM974" s="11"/>
    </row>
    <row r="975" spans="1:65" ht="14.25" customHeight="1">
      <c r="A975" s="11"/>
      <c r="B975" s="11"/>
      <c r="C975" s="47"/>
      <c r="D975" s="16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  <c r="AG975" s="11"/>
      <c r="AH975" s="11"/>
      <c r="AI975" s="11"/>
      <c r="AJ975" s="11"/>
      <c r="AK975" s="11"/>
      <c r="AL975" s="11"/>
      <c r="AM975" s="11"/>
      <c r="AN975" s="11"/>
      <c r="AO975" s="11"/>
      <c r="AP975" s="11"/>
      <c r="AQ975" s="11"/>
      <c r="AR975" s="11"/>
      <c r="AS975" s="11"/>
      <c r="AT975" s="11"/>
      <c r="AU975" s="11"/>
      <c r="AV975" s="11"/>
      <c r="AW975" s="11"/>
      <c r="AX975" s="11"/>
      <c r="AY975" s="11"/>
      <c r="AZ975" s="11"/>
      <c r="BA975" s="11"/>
      <c r="BB975" s="11"/>
      <c r="BC975" s="11"/>
      <c r="BD975" s="11"/>
      <c r="BE975" s="11"/>
      <c r="BF975" s="11"/>
      <c r="BG975" s="11"/>
      <c r="BH975" s="11"/>
      <c r="BI975" s="11"/>
      <c r="BJ975" s="11"/>
      <c r="BK975" s="11"/>
      <c r="BL975" s="11"/>
      <c r="BM975" s="11"/>
    </row>
    <row r="976" spans="1:65" ht="14.25" customHeight="1">
      <c r="A976" s="11"/>
      <c r="B976" s="11"/>
      <c r="C976" s="47"/>
      <c r="D976" s="16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  <c r="AG976" s="11"/>
      <c r="AH976" s="11"/>
      <c r="AI976" s="11"/>
      <c r="AJ976" s="11"/>
      <c r="AK976" s="11"/>
      <c r="AL976" s="11"/>
      <c r="AM976" s="11"/>
      <c r="AN976" s="11"/>
      <c r="AO976" s="11"/>
      <c r="AP976" s="11"/>
      <c r="AQ976" s="11"/>
      <c r="AR976" s="11"/>
      <c r="AS976" s="11"/>
      <c r="AT976" s="11"/>
      <c r="AU976" s="11"/>
      <c r="AV976" s="11"/>
      <c r="AW976" s="11"/>
      <c r="AX976" s="11"/>
      <c r="AY976" s="11"/>
      <c r="AZ976" s="11"/>
      <c r="BA976" s="11"/>
      <c r="BB976" s="11"/>
      <c r="BC976" s="11"/>
      <c r="BD976" s="11"/>
      <c r="BE976" s="11"/>
      <c r="BF976" s="11"/>
      <c r="BG976" s="11"/>
      <c r="BH976" s="11"/>
      <c r="BI976" s="11"/>
      <c r="BJ976" s="11"/>
      <c r="BK976" s="11"/>
      <c r="BL976" s="11"/>
      <c r="BM976" s="11"/>
    </row>
    <row r="977" spans="1:65" ht="14.25" customHeight="1">
      <c r="A977" s="11"/>
      <c r="B977" s="11"/>
      <c r="C977" s="47"/>
      <c r="D977" s="16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  <c r="AG977" s="11"/>
      <c r="AH977" s="11"/>
      <c r="AI977" s="11"/>
      <c r="AJ977" s="11"/>
      <c r="AK977" s="11"/>
      <c r="AL977" s="11"/>
      <c r="AM977" s="11"/>
      <c r="AN977" s="11"/>
      <c r="AO977" s="11"/>
      <c r="AP977" s="11"/>
      <c r="AQ977" s="11"/>
      <c r="AR977" s="11"/>
      <c r="AS977" s="11"/>
      <c r="AT977" s="11"/>
      <c r="AU977" s="11"/>
      <c r="AV977" s="11"/>
      <c r="AW977" s="11"/>
      <c r="AX977" s="11"/>
      <c r="AY977" s="11"/>
      <c r="AZ977" s="11"/>
      <c r="BA977" s="11"/>
      <c r="BB977" s="11"/>
      <c r="BC977" s="11"/>
      <c r="BD977" s="11"/>
      <c r="BE977" s="11"/>
      <c r="BF977" s="11"/>
      <c r="BG977" s="11"/>
      <c r="BH977" s="11"/>
      <c r="BI977" s="11"/>
      <c r="BJ977" s="11"/>
      <c r="BK977" s="11"/>
      <c r="BL977" s="11"/>
      <c r="BM977" s="11"/>
    </row>
    <row r="978" spans="1:65" ht="14.25" customHeight="1">
      <c r="A978" s="11"/>
      <c r="B978" s="11"/>
      <c r="C978" s="47"/>
      <c r="D978" s="16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  <c r="AG978" s="11"/>
      <c r="AH978" s="11"/>
      <c r="AI978" s="11"/>
      <c r="AJ978" s="11"/>
      <c r="AK978" s="11"/>
      <c r="AL978" s="11"/>
      <c r="AM978" s="11"/>
      <c r="AN978" s="11"/>
      <c r="AO978" s="11"/>
      <c r="AP978" s="11"/>
      <c r="AQ978" s="11"/>
      <c r="AR978" s="11"/>
      <c r="AS978" s="11"/>
      <c r="AT978" s="11"/>
      <c r="AU978" s="11"/>
      <c r="AV978" s="11"/>
      <c r="AW978" s="11"/>
      <c r="AX978" s="11"/>
      <c r="AY978" s="11"/>
      <c r="AZ978" s="11"/>
      <c r="BA978" s="11"/>
      <c r="BB978" s="11"/>
      <c r="BC978" s="11"/>
      <c r="BD978" s="11"/>
      <c r="BE978" s="11"/>
      <c r="BF978" s="11"/>
      <c r="BG978" s="11"/>
      <c r="BH978" s="11"/>
      <c r="BI978" s="11"/>
      <c r="BJ978" s="11"/>
      <c r="BK978" s="11"/>
      <c r="BL978" s="11"/>
      <c r="BM978" s="11"/>
    </row>
    <row r="979" spans="1:65" ht="14.25" customHeight="1">
      <c r="A979" s="11"/>
      <c r="B979" s="11"/>
      <c r="C979" s="47"/>
      <c r="D979" s="16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  <c r="AG979" s="11"/>
      <c r="AH979" s="11"/>
      <c r="AI979" s="11"/>
      <c r="AJ979" s="11"/>
      <c r="AK979" s="11"/>
      <c r="AL979" s="11"/>
      <c r="AM979" s="11"/>
      <c r="AN979" s="11"/>
      <c r="AO979" s="11"/>
      <c r="AP979" s="11"/>
      <c r="AQ979" s="11"/>
      <c r="AR979" s="11"/>
      <c r="AS979" s="11"/>
      <c r="AT979" s="11"/>
      <c r="AU979" s="11"/>
      <c r="AV979" s="11"/>
      <c r="AW979" s="11"/>
      <c r="AX979" s="11"/>
      <c r="AY979" s="11"/>
      <c r="AZ979" s="11"/>
      <c r="BA979" s="11"/>
      <c r="BB979" s="11"/>
      <c r="BC979" s="11"/>
      <c r="BD979" s="11"/>
      <c r="BE979" s="11"/>
      <c r="BF979" s="11"/>
      <c r="BG979" s="11"/>
      <c r="BH979" s="11"/>
      <c r="BI979" s="11"/>
      <c r="BJ979" s="11"/>
      <c r="BK979" s="11"/>
      <c r="BL979" s="11"/>
      <c r="BM979" s="11"/>
    </row>
    <row r="980" spans="1:65" ht="14.25" customHeight="1">
      <c r="A980" s="11"/>
      <c r="B980" s="11"/>
      <c r="C980" s="47"/>
      <c r="D980" s="16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  <c r="AG980" s="11"/>
      <c r="AH980" s="11"/>
      <c r="AI980" s="11"/>
      <c r="AJ980" s="11"/>
      <c r="AK980" s="11"/>
      <c r="AL980" s="11"/>
      <c r="AM980" s="11"/>
      <c r="AN980" s="11"/>
      <c r="AO980" s="11"/>
      <c r="AP980" s="11"/>
      <c r="AQ980" s="11"/>
      <c r="AR980" s="11"/>
      <c r="AS980" s="11"/>
      <c r="AT980" s="11"/>
      <c r="AU980" s="11"/>
      <c r="AV980" s="11"/>
      <c r="AW980" s="11"/>
      <c r="AX980" s="11"/>
      <c r="AY980" s="11"/>
      <c r="AZ980" s="11"/>
      <c r="BA980" s="11"/>
      <c r="BB980" s="11"/>
      <c r="BC980" s="11"/>
      <c r="BD980" s="11"/>
      <c r="BE980" s="11"/>
      <c r="BF980" s="11"/>
      <c r="BG980" s="11"/>
      <c r="BH980" s="11"/>
      <c r="BI980" s="11"/>
      <c r="BJ980" s="11"/>
      <c r="BK980" s="11"/>
      <c r="BL980" s="11"/>
      <c r="BM980" s="11"/>
    </row>
    <row r="981" spans="1:65" ht="14.25" customHeight="1">
      <c r="A981" s="11"/>
      <c r="B981" s="11"/>
      <c r="C981" s="47"/>
      <c r="D981" s="16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  <c r="AG981" s="11"/>
      <c r="AH981" s="11"/>
      <c r="AI981" s="11"/>
      <c r="AJ981" s="11"/>
      <c r="AK981" s="11"/>
      <c r="AL981" s="11"/>
      <c r="AM981" s="11"/>
      <c r="AN981" s="11"/>
      <c r="AO981" s="11"/>
      <c r="AP981" s="11"/>
      <c r="AQ981" s="11"/>
      <c r="AR981" s="11"/>
      <c r="AS981" s="11"/>
      <c r="AT981" s="11"/>
      <c r="AU981" s="11"/>
      <c r="AV981" s="11"/>
      <c r="AW981" s="11"/>
      <c r="AX981" s="11"/>
      <c r="AY981" s="11"/>
      <c r="AZ981" s="11"/>
      <c r="BA981" s="11"/>
      <c r="BB981" s="11"/>
      <c r="BC981" s="11"/>
      <c r="BD981" s="11"/>
      <c r="BE981" s="11"/>
      <c r="BF981" s="11"/>
      <c r="BG981" s="11"/>
      <c r="BH981" s="11"/>
      <c r="BI981" s="11"/>
      <c r="BJ981" s="11"/>
      <c r="BK981" s="11"/>
      <c r="BL981" s="11"/>
      <c r="BM981" s="11"/>
    </row>
    <row r="982" spans="1:65" ht="14.25" customHeight="1">
      <c r="A982" s="11"/>
      <c r="B982" s="11"/>
      <c r="C982" s="47"/>
      <c r="D982" s="16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  <c r="AG982" s="11"/>
      <c r="AH982" s="11"/>
      <c r="AI982" s="11"/>
      <c r="AJ982" s="11"/>
      <c r="AK982" s="11"/>
      <c r="AL982" s="11"/>
      <c r="AM982" s="11"/>
      <c r="AN982" s="11"/>
      <c r="AO982" s="11"/>
      <c r="AP982" s="11"/>
      <c r="AQ982" s="11"/>
      <c r="AR982" s="11"/>
      <c r="AS982" s="11"/>
      <c r="AT982" s="11"/>
      <c r="AU982" s="11"/>
      <c r="AV982" s="11"/>
      <c r="AW982" s="11"/>
      <c r="AX982" s="11"/>
      <c r="AY982" s="11"/>
      <c r="AZ982" s="11"/>
      <c r="BA982" s="11"/>
      <c r="BB982" s="11"/>
      <c r="BC982" s="11"/>
      <c r="BD982" s="11"/>
      <c r="BE982" s="11"/>
      <c r="BF982" s="11"/>
      <c r="BG982" s="11"/>
      <c r="BH982" s="11"/>
      <c r="BI982" s="11"/>
      <c r="BJ982" s="11"/>
      <c r="BK982" s="11"/>
      <c r="BL982" s="11"/>
      <c r="BM982" s="11"/>
    </row>
    <row r="983" spans="1:65" ht="14.25" customHeight="1">
      <c r="A983" s="11"/>
      <c r="B983" s="11"/>
      <c r="C983" s="47"/>
      <c r="D983" s="16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  <c r="AG983" s="11"/>
      <c r="AH983" s="11"/>
      <c r="AI983" s="11"/>
      <c r="AJ983" s="11"/>
      <c r="AK983" s="11"/>
      <c r="AL983" s="11"/>
      <c r="AM983" s="11"/>
      <c r="AN983" s="11"/>
      <c r="AO983" s="11"/>
      <c r="AP983" s="11"/>
      <c r="AQ983" s="11"/>
      <c r="AR983" s="11"/>
      <c r="AS983" s="11"/>
      <c r="AT983" s="11"/>
      <c r="AU983" s="11"/>
      <c r="AV983" s="11"/>
      <c r="AW983" s="11"/>
      <c r="AX983" s="11"/>
      <c r="AY983" s="11"/>
      <c r="AZ983" s="11"/>
      <c r="BA983" s="11"/>
      <c r="BB983" s="11"/>
      <c r="BC983" s="11"/>
      <c r="BD983" s="11"/>
      <c r="BE983" s="11"/>
      <c r="BF983" s="11"/>
      <c r="BG983" s="11"/>
      <c r="BH983" s="11"/>
      <c r="BI983" s="11"/>
      <c r="BJ983" s="11"/>
      <c r="BK983" s="11"/>
      <c r="BL983" s="11"/>
      <c r="BM983" s="11"/>
    </row>
    <row r="984" spans="1:65" ht="14.25" customHeight="1">
      <c r="A984" s="11"/>
      <c r="B984" s="11"/>
      <c r="C984" s="47"/>
      <c r="D984" s="16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  <c r="AG984" s="11"/>
      <c r="AH984" s="11"/>
      <c r="AI984" s="11"/>
      <c r="AJ984" s="11"/>
      <c r="AK984" s="11"/>
      <c r="AL984" s="11"/>
      <c r="AM984" s="11"/>
      <c r="AN984" s="11"/>
      <c r="AO984" s="11"/>
      <c r="AP984" s="11"/>
      <c r="AQ984" s="11"/>
      <c r="AR984" s="11"/>
      <c r="AS984" s="11"/>
      <c r="AT984" s="11"/>
      <c r="AU984" s="11"/>
      <c r="AV984" s="11"/>
      <c r="AW984" s="11"/>
      <c r="AX984" s="11"/>
      <c r="AY984" s="11"/>
      <c r="AZ984" s="11"/>
      <c r="BA984" s="11"/>
      <c r="BB984" s="11"/>
      <c r="BC984" s="11"/>
      <c r="BD984" s="11"/>
      <c r="BE984" s="11"/>
      <c r="BF984" s="11"/>
      <c r="BG984" s="11"/>
      <c r="BH984" s="11"/>
      <c r="BI984" s="11"/>
      <c r="BJ984" s="11"/>
      <c r="BK984" s="11"/>
      <c r="BL984" s="11"/>
      <c r="BM984" s="11"/>
    </row>
    <row r="985" spans="1:65" ht="14.25" customHeight="1">
      <c r="A985" s="11"/>
      <c r="B985" s="11"/>
      <c r="C985" s="47"/>
      <c r="D985" s="16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  <c r="AG985" s="11"/>
      <c r="AH985" s="11"/>
      <c r="AI985" s="11"/>
      <c r="AJ985" s="11"/>
      <c r="AK985" s="11"/>
      <c r="AL985" s="11"/>
      <c r="AM985" s="11"/>
      <c r="AN985" s="11"/>
      <c r="AO985" s="11"/>
      <c r="AP985" s="11"/>
      <c r="AQ985" s="11"/>
      <c r="AR985" s="11"/>
      <c r="AS985" s="11"/>
      <c r="AT985" s="11"/>
      <c r="AU985" s="11"/>
      <c r="AV985" s="11"/>
      <c r="AW985" s="11"/>
      <c r="AX985" s="11"/>
      <c r="AY985" s="11"/>
      <c r="AZ985" s="11"/>
      <c r="BA985" s="11"/>
      <c r="BB985" s="11"/>
      <c r="BC985" s="11"/>
      <c r="BD985" s="11"/>
      <c r="BE985" s="11"/>
      <c r="BF985" s="11"/>
      <c r="BG985" s="11"/>
      <c r="BH985" s="11"/>
      <c r="BI985" s="11"/>
      <c r="BJ985" s="11"/>
      <c r="BK985" s="11"/>
      <c r="BL985" s="11"/>
      <c r="BM985" s="11"/>
    </row>
    <row r="986" spans="1:65" ht="14.25" customHeight="1">
      <c r="A986" s="11"/>
      <c r="B986" s="11"/>
      <c r="C986" s="47"/>
      <c r="D986" s="16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  <c r="AG986" s="11"/>
      <c r="AH986" s="11"/>
      <c r="AI986" s="11"/>
      <c r="AJ986" s="11"/>
      <c r="AK986" s="11"/>
      <c r="AL986" s="11"/>
      <c r="AM986" s="11"/>
      <c r="AN986" s="11"/>
      <c r="AO986" s="11"/>
      <c r="AP986" s="11"/>
      <c r="AQ986" s="11"/>
      <c r="AR986" s="11"/>
      <c r="AS986" s="11"/>
      <c r="AT986" s="11"/>
      <c r="AU986" s="11"/>
      <c r="AV986" s="11"/>
      <c r="AW986" s="11"/>
      <c r="AX986" s="11"/>
      <c r="AY986" s="11"/>
      <c r="AZ986" s="11"/>
      <c r="BA986" s="11"/>
      <c r="BB986" s="11"/>
      <c r="BC986" s="11"/>
      <c r="BD986" s="11"/>
      <c r="BE986" s="11"/>
      <c r="BF986" s="11"/>
      <c r="BG986" s="11"/>
      <c r="BH986" s="11"/>
      <c r="BI986" s="11"/>
      <c r="BJ986" s="11"/>
      <c r="BK986" s="11"/>
      <c r="BL986" s="11"/>
      <c r="BM986" s="11"/>
    </row>
    <row r="987" spans="1:65" ht="14.25" customHeight="1">
      <c r="A987" s="11"/>
      <c r="B987" s="11"/>
      <c r="C987" s="47"/>
      <c r="D987" s="16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  <c r="AG987" s="11"/>
      <c r="AH987" s="11"/>
      <c r="AI987" s="11"/>
      <c r="AJ987" s="11"/>
      <c r="AK987" s="11"/>
      <c r="AL987" s="11"/>
      <c r="AM987" s="11"/>
      <c r="AN987" s="11"/>
      <c r="AO987" s="11"/>
      <c r="AP987" s="11"/>
      <c r="AQ987" s="11"/>
      <c r="AR987" s="11"/>
      <c r="AS987" s="11"/>
      <c r="AT987" s="11"/>
      <c r="AU987" s="11"/>
      <c r="AV987" s="11"/>
      <c r="AW987" s="11"/>
      <c r="AX987" s="11"/>
      <c r="AY987" s="11"/>
      <c r="AZ987" s="11"/>
      <c r="BA987" s="11"/>
      <c r="BB987" s="11"/>
      <c r="BC987" s="11"/>
      <c r="BD987" s="11"/>
      <c r="BE987" s="11"/>
      <c r="BF987" s="11"/>
      <c r="BG987" s="11"/>
      <c r="BH987" s="11"/>
      <c r="BI987" s="11"/>
      <c r="BJ987" s="11"/>
      <c r="BK987" s="11"/>
      <c r="BL987" s="11"/>
      <c r="BM987" s="11"/>
    </row>
  </sheetData>
  <mergeCells count="160">
    <mergeCell ref="A54:C54"/>
    <mergeCell ref="H54:S54"/>
    <mergeCell ref="AL54:AW54"/>
    <mergeCell ref="A52:C52"/>
    <mergeCell ref="H52:S52"/>
    <mergeCell ref="AL52:AW52"/>
    <mergeCell ref="A53:C53"/>
    <mergeCell ref="H53:S53"/>
    <mergeCell ref="AL53:AW53"/>
    <mergeCell ref="AS50:AV50"/>
    <mergeCell ref="T49:W49"/>
    <mergeCell ref="Y49:AB49"/>
    <mergeCell ref="J48:M48"/>
    <mergeCell ref="AD48:AG48"/>
    <mergeCell ref="O48:R48"/>
    <mergeCell ref="T48:W48"/>
    <mergeCell ref="Y48:AB48"/>
    <mergeCell ref="AI48:AL48"/>
    <mergeCell ref="AI49:AL49"/>
    <mergeCell ref="AN49:AQ49"/>
    <mergeCell ref="AS49:AV49"/>
    <mergeCell ref="O49:R49"/>
    <mergeCell ref="AD49:AG49"/>
    <mergeCell ref="AD50:AG50"/>
    <mergeCell ref="E50:H50"/>
    <mergeCell ref="J50:M50"/>
    <mergeCell ref="E49:H49"/>
    <mergeCell ref="J49:M49"/>
    <mergeCell ref="O50:R50"/>
    <mergeCell ref="T50:W50"/>
    <mergeCell ref="Y50:AB50"/>
    <mergeCell ref="AI50:AL50"/>
    <mergeCell ref="AN50:AQ50"/>
    <mergeCell ref="Y45:AC45"/>
    <mergeCell ref="AI45:AM45"/>
    <mergeCell ref="AN45:AR45"/>
    <mergeCell ref="AD47:AG47"/>
    <mergeCell ref="AS48:AV48"/>
    <mergeCell ref="T47:W47"/>
    <mergeCell ref="Y47:AB47"/>
    <mergeCell ref="AI47:AL47"/>
    <mergeCell ref="AN47:AQ47"/>
    <mergeCell ref="AS47:AV47"/>
    <mergeCell ref="AN48:AQ48"/>
    <mergeCell ref="A45:D45"/>
    <mergeCell ref="E45:I45"/>
    <mergeCell ref="E48:H48"/>
    <mergeCell ref="AY40:BA40"/>
    <mergeCell ref="AY41:BA41"/>
    <mergeCell ref="AY42:BA42"/>
    <mergeCell ref="AY44:BA44"/>
    <mergeCell ref="AY34:BA34"/>
    <mergeCell ref="AY35:BA35"/>
    <mergeCell ref="AY36:BA36"/>
    <mergeCell ref="AY37:BA37"/>
    <mergeCell ref="AY38:BA38"/>
    <mergeCell ref="AY39:BA39"/>
    <mergeCell ref="AS45:AW45"/>
    <mergeCell ref="A46:D46"/>
    <mergeCell ref="E46:X46"/>
    <mergeCell ref="Y46:AC46"/>
    <mergeCell ref="E47:H47"/>
    <mergeCell ref="J47:M47"/>
    <mergeCell ref="O47:R47"/>
    <mergeCell ref="J45:N45"/>
    <mergeCell ref="O45:S45"/>
    <mergeCell ref="T45:X45"/>
    <mergeCell ref="AY43:BA43"/>
    <mergeCell ref="AY28:BA28"/>
    <mergeCell ref="AY29:BA29"/>
    <mergeCell ref="AY30:BA30"/>
    <mergeCell ref="AY31:BA31"/>
    <mergeCell ref="AY32:BA32"/>
    <mergeCell ref="AY33:BA33"/>
    <mergeCell ref="AY22:BA22"/>
    <mergeCell ref="AY23:BA23"/>
    <mergeCell ref="AY24:BA24"/>
    <mergeCell ref="AY25:BA25"/>
    <mergeCell ref="AY26:BA26"/>
    <mergeCell ref="AY27:BA27"/>
    <mergeCell ref="AY16:BA16"/>
    <mergeCell ref="AY17:BA17"/>
    <mergeCell ref="AY18:BA18"/>
    <mergeCell ref="AY19:BA19"/>
    <mergeCell ref="AY20:BA20"/>
    <mergeCell ref="AY21:BA21"/>
    <mergeCell ref="BL9:BL10"/>
    <mergeCell ref="AY11:BA11"/>
    <mergeCell ref="AY12:BA12"/>
    <mergeCell ref="AY13:BA13"/>
    <mergeCell ref="AY14:BA14"/>
    <mergeCell ref="AY15:BA15"/>
    <mergeCell ref="BE9:BE10"/>
    <mergeCell ref="BF9:BF10"/>
    <mergeCell ref="BG9:BG10"/>
    <mergeCell ref="BH9:BH10"/>
    <mergeCell ref="BJ9:BJ10"/>
    <mergeCell ref="BK9:BK10"/>
    <mergeCell ref="BB9:BB10"/>
    <mergeCell ref="BD9:BD10"/>
    <mergeCell ref="AY8:BA10"/>
    <mergeCell ref="BI9:BI10"/>
    <mergeCell ref="AS9:AT9"/>
    <mergeCell ref="AU9:AU10"/>
    <mergeCell ref="AV9:AV10"/>
    <mergeCell ref="BC8:BC10"/>
    <mergeCell ref="AS8:AW8"/>
    <mergeCell ref="AX8:AX10"/>
    <mergeCell ref="AW9:AW10"/>
    <mergeCell ref="J9:K9"/>
    <mergeCell ref="L9:L10"/>
    <mergeCell ref="M9:M10"/>
    <mergeCell ref="AC9:AC10"/>
    <mergeCell ref="AI9:AJ9"/>
    <mergeCell ref="AK9:AK10"/>
    <mergeCell ref="AL9:AL10"/>
    <mergeCell ref="AM9:AM10"/>
    <mergeCell ref="AN9:AO9"/>
    <mergeCell ref="V9:V10"/>
    <mergeCell ref="W9:W10"/>
    <mergeCell ref="X9:X10"/>
    <mergeCell ref="Y9:Z9"/>
    <mergeCell ref="AA9:AA10"/>
    <mergeCell ref="AB9:AB10"/>
    <mergeCell ref="S9:S10"/>
    <mergeCell ref="T9:U9"/>
    <mergeCell ref="Y8:AC8"/>
    <mergeCell ref="AI8:AM8"/>
    <mergeCell ref="AN8:AR8"/>
    <mergeCell ref="N9:N10"/>
    <mergeCell ref="O9:P9"/>
    <mergeCell ref="Q9:Q10"/>
    <mergeCell ref="R9:R10"/>
    <mergeCell ref="AP9:AP10"/>
    <mergeCell ref="AQ9:AQ10"/>
    <mergeCell ref="AR9:AR10"/>
    <mergeCell ref="A2:B2"/>
    <mergeCell ref="AD8:AH8"/>
    <mergeCell ref="AD9:AE9"/>
    <mergeCell ref="AF9:AF10"/>
    <mergeCell ref="AG9:AG10"/>
    <mergeCell ref="AH9:AH10"/>
    <mergeCell ref="A9:A10"/>
    <mergeCell ref="B9:B10"/>
    <mergeCell ref="C9:C10"/>
    <mergeCell ref="J8:N8"/>
    <mergeCell ref="O8:S8"/>
    <mergeCell ref="T8:X8"/>
    <mergeCell ref="A8:C8"/>
    <mergeCell ref="D8:D10"/>
    <mergeCell ref="E2:BE2"/>
    <mergeCell ref="E3:BE3"/>
    <mergeCell ref="E4:BE4"/>
    <mergeCell ref="E5:BE5"/>
    <mergeCell ref="E6:BE6"/>
    <mergeCell ref="E8:I8"/>
    <mergeCell ref="E9:F9"/>
    <mergeCell ref="G9:G10"/>
    <mergeCell ref="H9:H10"/>
    <mergeCell ref="I9:I10"/>
  </mergeCells>
  <conditionalFormatting sqref="E11:AW44 BD11:BL44">
    <cfRule type="cellIs" dxfId="4" priority="1" stopIfTrue="1" operator="equal">
      <formula>"F"</formula>
    </cfRule>
    <cfRule type="cellIs" dxfId="3" priority="2" stopIfTrue="1" operator="greaterThanOrEqual">
      <formula>9.4</formula>
    </cfRule>
    <cfRule type="cellIs" dxfId="2" priority="3" stopIfTrue="1" operator="lessThan">
      <formula>9.4</formula>
    </cfRule>
  </conditionalFormatting>
  <conditionalFormatting sqref="AY11:AY44">
    <cfRule type="cellIs" dxfId="1" priority="4" operator="equal">
      <formula>"NÃO TRANSITA"</formula>
    </cfRule>
    <cfRule type="cellIs" dxfId="0" priority="5" operator="equal">
      <formula>"TRANSITA"</formula>
    </cfRule>
  </conditionalFormatting>
  <dataValidations count="1">
    <dataValidation type="decimal" allowBlank="1" showInputMessage="1" showErrorMessage="1" prompt="Nota Inválida - A nota do aluno só pode ser de 0 - 20" sqref="E11:AW44" xr:uid="{00000000-0002-0000-0B00-000000000000}">
      <formula1>0</formula1>
      <formula2>20</formula2>
    </dataValidation>
  </dataValidations>
  <printOptions horizontalCentered="1"/>
  <pageMargins left="0.19685039370078741" right="0.15748031496062992" top="0.11811023622047245" bottom="0.11811023622047245" header="0" footer="0"/>
  <pageSetup paperSize="8" scale="52" fitToHeight="0" orientation="landscape" r:id="rId1"/>
  <headerFooter>
    <oddHeader>&amp;C REPÚBLICA DE ANGOLA -----*****----- MINISTÉRIO DA EDUCAÇÃO INSTITUTO POLITÉCNICO INDUSTRIAL DE LUANDA  SUBDIRECÇÃO PEDAGÓGICA PAUTAS DE AVALIAÇÃO DO I TRIMESTRE 23/24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7"/>
  <dimension ref="A1:AF988"/>
  <sheetViews>
    <sheetView tabSelected="1" topLeftCell="AY1" zoomScale="85" zoomScaleNormal="85" workbookViewId="0">
      <selection activeCell="BB12" sqref="BB12"/>
    </sheetView>
  </sheetViews>
  <sheetFormatPr defaultColWidth="14.42578125" defaultRowHeight="15" customHeight="1"/>
  <cols>
    <col min="1" max="1" width="6.140625" style="99" customWidth="1"/>
    <col min="2" max="2" width="10.7109375" style="99" customWidth="1"/>
    <col min="3" max="10" width="5" style="75" customWidth="1"/>
    <col min="11" max="11" width="10.140625" style="75" customWidth="1"/>
    <col min="12" max="12" width="4.140625" style="99" customWidth="1"/>
    <col min="13" max="13" width="3.42578125" style="99" customWidth="1"/>
    <col min="14" max="15" width="5.28515625" style="99" customWidth="1"/>
    <col min="16" max="16" width="5.7109375" style="99" bestFit="1" customWidth="1"/>
    <col min="17" max="17" width="4.28515625" style="99" customWidth="1"/>
    <col min="18" max="18" width="5.28515625" style="99" customWidth="1"/>
    <col min="19" max="19" width="5.5703125" style="99" customWidth="1"/>
    <col min="20" max="20" width="5.42578125" style="99" customWidth="1"/>
    <col min="21" max="21" width="4.42578125" style="99" customWidth="1"/>
    <col min="22" max="22" width="5.28515625" style="99" customWidth="1"/>
    <col min="23" max="23" width="5" style="99" customWidth="1"/>
    <col min="24" max="24" width="5.7109375" style="99" bestFit="1" customWidth="1"/>
    <col min="25" max="25" width="5.85546875" style="99" customWidth="1"/>
    <col min="26" max="29" width="6" style="99" customWidth="1"/>
    <col min="30" max="32" width="8.7109375" style="99" customWidth="1"/>
    <col min="33" max="16384" width="14.42578125" style="99"/>
  </cols>
  <sheetData>
    <row r="1" spans="1:32" ht="14.45" customHeight="1">
      <c r="A1" s="151" t="s">
        <v>53</v>
      </c>
      <c r="B1" s="151"/>
      <c r="C1" s="151"/>
      <c r="D1" s="112"/>
      <c r="E1" s="112"/>
      <c r="F1" s="112"/>
      <c r="G1" s="112"/>
      <c r="H1" s="112"/>
      <c r="I1" s="112"/>
      <c r="J1" s="112"/>
      <c r="K1" s="112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224"/>
      <c r="AE1" s="224"/>
      <c r="AF1" s="224"/>
    </row>
    <row r="2" spans="1:32" ht="15" customHeight="1">
      <c r="A2" s="152" t="s">
        <v>54</v>
      </c>
      <c r="B2" s="153"/>
      <c r="C2" s="153"/>
      <c r="D2" s="110"/>
      <c r="E2" s="110"/>
      <c r="F2" s="110"/>
      <c r="G2" s="110"/>
      <c r="H2" s="110"/>
      <c r="I2" s="110"/>
      <c r="J2" s="110"/>
      <c r="K2" s="110"/>
      <c r="L2" s="65"/>
      <c r="M2" s="65"/>
      <c r="N2" s="65"/>
      <c r="O2" s="65"/>
      <c r="P2" s="65"/>
      <c r="Q2" s="65"/>
      <c r="R2" s="65"/>
      <c r="S2" s="65"/>
      <c r="T2" s="65"/>
      <c r="U2" s="154"/>
      <c r="V2" s="154"/>
      <c r="W2" s="154"/>
      <c r="X2" s="154"/>
      <c r="Y2" s="154"/>
      <c r="Z2" s="154"/>
      <c r="AA2" s="154"/>
      <c r="AB2" s="154"/>
      <c r="AC2" s="154"/>
      <c r="AD2" s="224"/>
      <c r="AE2" s="224"/>
      <c r="AF2" s="224"/>
    </row>
    <row r="3" spans="1:32" ht="15" customHeight="1">
      <c r="A3" s="66"/>
      <c r="B3" s="67"/>
      <c r="C3" s="74"/>
      <c r="D3" s="74"/>
      <c r="E3" s="74"/>
      <c r="F3" s="74"/>
      <c r="G3" s="74"/>
      <c r="H3" s="74"/>
      <c r="I3" s="74"/>
      <c r="J3" s="74"/>
      <c r="K3" s="74"/>
      <c r="L3" s="65"/>
      <c r="M3" s="65"/>
      <c r="N3" s="65"/>
      <c r="O3" s="65"/>
      <c r="P3" s="65"/>
      <c r="Q3" s="65"/>
      <c r="R3" s="65"/>
      <c r="S3" s="65"/>
      <c r="T3" s="68"/>
      <c r="U3" s="154"/>
      <c r="V3" s="154"/>
      <c r="W3" s="154"/>
      <c r="X3" s="154"/>
      <c r="Y3" s="154"/>
      <c r="Z3" s="154"/>
      <c r="AA3" s="154"/>
      <c r="AB3" s="154"/>
      <c r="AC3" s="154"/>
      <c r="AD3" s="224"/>
      <c r="AE3" s="224"/>
      <c r="AF3" s="224"/>
    </row>
    <row r="4" spans="1:32" ht="15" customHeight="1">
      <c r="A4" s="155" t="s">
        <v>55</v>
      </c>
      <c r="B4" s="225"/>
      <c r="C4" s="225"/>
      <c r="D4" s="110"/>
      <c r="E4" s="110"/>
      <c r="F4" s="110"/>
      <c r="G4" s="110"/>
      <c r="H4" s="110"/>
      <c r="I4" s="110"/>
      <c r="J4" s="110"/>
      <c r="K4" s="110"/>
      <c r="L4" s="65"/>
      <c r="M4" s="65"/>
      <c r="N4" s="65"/>
      <c r="O4" s="65"/>
      <c r="P4" s="65"/>
      <c r="Q4" s="65"/>
      <c r="R4" s="65"/>
      <c r="S4" s="65"/>
      <c r="T4" s="69"/>
      <c r="U4" s="69"/>
      <c r="V4" s="156"/>
      <c r="W4" s="156"/>
      <c r="X4" s="156"/>
      <c r="Y4" s="156"/>
      <c r="Z4" s="156"/>
      <c r="AA4" s="113"/>
      <c r="AB4" s="113"/>
      <c r="AC4" s="113"/>
      <c r="AD4" s="224"/>
      <c r="AE4" s="224"/>
      <c r="AF4" s="224"/>
    </row>
    <row r="5" spans="1:32">
      <c r="A5" s="146" t="s">
        <v>0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4"/>
      <c r="AE5" s="224"/>
      <c r="AF5" s="224"/>
    </row>
    <row r="6" spans="1:32">
      <c r="A6" s="146" t="s">
        <v>56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4"/>
      <c r="AE6" s="226"/>
      <c r="AF6" s="227"/>
    </row>
    <row r="7" spans="1:32">
      <c r="A7" s="146" t="s">
        <v>1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  <c r="AA7" s="225"/>
      <c r="AB7" s="225"/>
      <c r="AC7" s="225"/>
      <c r="AD7" s="224"/>
      <c r="AE7" s="226"/>
      <c r="AF7" s="227"/>
    </row>
    <row r="8" spans="1:32">
      <c r="A8" s="147" t="s">
        <v>57</v>
      </c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5"/>
      <c r="X8" s="225"/>
      <c r="Y8" s="225"/>
      <c r="Z8" s="225"/>
      <c r="AA8" s="225"/>
      <c r="AB8" s="225"/>
      <c r="AC8" s="225"/>
      <c r="AD8" s="224"/>
      <c r="AE8" s="226"/>
      <c r="AF8" s="227"/>
    </row>
    <row r="9" spans="1:32" ht="28.5" customHeight="1" thickBot="1">
      <c r="A9" s="148" t="s">
        <v>58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224"/>
      <c r="AE9" s="228"/>
      <c r="AF9" s="227"/>
    </row>
    <row r="10" spans="1:32" ht="21" thickBot="1">
      <c r="A10" s="87" t="s">
        <v>59</v>
      </c>
      <c r="B10" s="89"/>
      <c r="C10" s="79"/>
      <c r="D10" s="79"/>
      <c r="E10" s="149" t="s">
        <v>60</v>
      </c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50"/>
      <c r="Q10" s="87" t="s">
        <v>61</v>
      </c>
      <c r="R10" s="89"/>
      <c r="S10" s="89"/>
      <c r="T10" s="149" t="s">
        <v>62</v>
      </c>
      <c r="U10" s="149"/>
      <c r="V10" s="149"/>
      <c r="W10" s="149"/>
      <c r="X10" s="149"/>
      <c r="Y10" s="149"/>
      <c r="Z10" s="149"/>
      <c r="AA10" s="149"/>
      <c r="AB10" s="149"/>
      <c r="AC10" s="150"/>
      <c r="AD10" s="224"/>
      <c r="AE10" s="224"/>
      <c r="AF10" s="224"/>
    </row>
    <row r="11" spans="1:32" ht="26.25" customHeight="1" thickBot="1">
      <c r="A11" s="157" t="s">
        <v>63</v>
      </c>
      <c r="B11" s="157" t="s">
        <v>64</v>
      </c>
      <c r="C11" s="158" t="s">
        <v>65</v>
      </c>
      <c r="D11" s="159"/>
      <c r="E11" s="159"/>
      <c r="F11" s="159"/>
      <c r="G11" s="159"/>
      <c r="H11" s="159"/>
      <c r="I11" s="159"/>
      <c r="J11" s="159"/>
      <c r="K11" s="160"/>
      <c r="L11" s="167" t="s">
        <v>10</v>
      </c>
      <c r="M11" s="168" t="s">
        <v>66</v>
      </c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30"/>
      <c r="AD11" s="224"/>
      <c r="AE11" s="224"/>
      <c r="AF11" s="224"/>
    </row>
    <row r="12" spans="1:32" ht="16.5" thickBot="1">
      <c r="A12" s="231"/>
      <c r="B12" s="231"/>
      <c r="C12" s="161"/>
      <c r="D12" s="162"/>
      <c r="E12" s="162"/>
      <c r="F12" s="162"/>
      <c r="G12" s="162"/>
      <c r="H12" s="162"/>
      <c r="I12" s="162"/>
      <c r="J12" s="162"/>
      <c r="K12" s="163"/>
      <c r="L12" s="231"/>
      <c r="M12" s="157" t="s">
        <v>24</v>
      </c>
      <c r="N12" s="169" t="s">
        <v>67</v>
      </c>
      <c r="O12" s="229"/>
      <c r="P12" s="230"/>
      <c r="Q12" s="157" t="s">
        <v>24</v>
      </c>
      <c r="R12" s="169" t="s">
        <v>68</v>
      </c>
      <c r="S12" s="229"/>
      <c r="T12" s="230"/>
      <c r="U12" s="157" t="s">
        <v>69</v>
      </c>
      <c r="V12" s="170" t="s">
        <v>70</v>
      </c>
      <c r="W12" s="229"/>
      <c r="X12" s="230"/>
      <c r="Y12" s="157" t="s">
        <v>71</v>
      </c>
      <c r="Z12" s="171" t="s">
        <v>72</v>
      </c>
      <c r="AA12" s="172"/>
      <c r="AB12" s="173"/>
      <c r="AC12" s="157" t="s">
        <v>63</v>
      </c>
      <c r="AD12" s="224"/>
      <c r="AE12" s="224"/>
      <c r="AF12" s="108"/>
    </row>
    <row r="13" spans="1:32" ht="15.75" thickBot="1">
      <c r="A13" s="232"/>
      <c r="B13" s="232"/>
      <c r="C13" s="164"/>
      <c r="D13" s="165"/>
      <c r="E13" s="165"/>
      <c r="F13" s="165"/>
      <c r="G13" s="165"/>
      <c r="H13" s="165"/>
      <c r="I13" s="165"/>
      <c r="J13" s="165"/>
      <c r="K13" s="166"/>
      <c r="L13" s="232"/>
      <c r="M13" s="232"/>
      <c r="N13" s="70" t="s">
        <v>73</v>
      </c>
      <c r="O13" s="70" t="s">
        <v>74</v>
      </c>
      <c r="P13" s="70" t="s">
        <v>75</v>
      </c>
      <c r="Q13" s="232"/>
      <c r="R13" s="70" t="s">
        <v>73</v>
      </c>
      <c r="S13" s="70" t="s">
        <v>74</v>
      </c>
      <c r="T13" s="70" t="s">
        <v>76</v>
      </c>
      <c r="U13" s="232"/>
      <c r="V13" s="70" t="s">
        <v>73</v>
      </c>
      <c r="W13" s="70" t="s">
        <v>74</v>
      </c>
      <c r="X13" s="70" t="s">
        <v>77</v>
      </c>
      <c r="Y13" s="232"/>
      <c r="Z13" s="174"/>
      <c r="AA13" s="175"/>
      <c r="AB13" s="176"/>
      <c r="AC13" s="232"/>
      <c r="AD13" s="224"/>
      <c r="AE13" s="224"/>
      <c r="AF13" s="108"/>
    </row>
    <row r="14" spans="1:32" ht="16.5" thickBot="1">
      <c r="A14" s="76">
        <f ca="1">LISTA!A8</f>
        <v>1</v>
      </c>
      <c r="B14" s="76">
        <f ca="1">LISTA!B8</f>
        <v>71620</v>
      </c>
      <c r="C14" s="140" t="str">
        <f ca="1">LISTA!C8</f>
        <v>AFONSO DIVOVO VUNGUILA</v>
      </c>
      <c r="D14" s="141"/>
      <c r="E14" s="141"/>
      <c r="F14" s="141"/>
      <c r="G14" s="141"/>
      <c r="H14" s="141"/>
      <c r="I14" s="141"/>
      <c r="J14" s="141"/>
      <c r="K14" s="142"/>
      <c r="L14" s="76" t="str">
        <f ca="1">LISTA!D8</f>
        <v>M</v>
      </c>
      <c r="M14" s="77"/>
      <c r="N14" s="71"/>
      <c r="O14" s="80"/>
      <c r="P14" s="73">
        <f t="shared" ref="P14:P46" ca="1" si="0">IFERROR(AVERAGE(N14:O14),0)</f>
        <v>0</v>
      </c>
      <c r="Q14" s="80"/>
      <c r="R14" s="71"/>
      <c r="S14" s="71"/>
      <c r="T14" s="71">
        <f ca="1">IFERROR(AVERAGE(R14:S14),0)</f>
        <v>0</v>
      </c>
      <c r="U14" s="81"/>
      <c r="V14" s="71"/>
      <c r="W14" s="71"/>
      <c r="X14" s="71">
        <f ca="1">IFERROR(AVERAGE(V14:W14),0)</f>
        <v>0</v>
      </c>
      <c r="Y14" s="71">
        <f ca="1">AVERAGE(X14,T14,P14)</f>
        <v>0</v>
      </c>
      <c r="Z14" s="143"/>
      <c r="AA14" s="144"/>
      <c r="AB14" s="145"/>
      <c r="AC14" s="76">
        <f ca="1">A14</f>
        <v>1</v>
      </c>
      <c r="AD14" s="224"/>
      <c r="AE14" s="224"/>
      <c r="AF14" s="108"/>
    </row>
    <row r="15" spans="1:32" ht="16.5" thickBot="1">
      <c r="A15" s="76">
        <f ca="1">LISTA!A9</f>
        <v>2</v>
      </c>
      <c r="B15" s="76">
        <f ca="1">LISTA!B9</f>
        <v>71621</v>
      </c>
      <c r="C15" s="140" t="str">
        <f ca="1">LISTA!C9</f>
        <v>AFONSO DOMINGOS NDOMBAXI</v>
      </c>
      <c r="D15" s="141"/>
      <c r="E15" s="141"/>
      <c r="F15" s="141"/>
      <c r="G15" s="141"/>
      <c r="H15" s="141"/>
      <c r="I15" s="141"/>
      <c r="J15" s="141"/>
      <c r="K15" s="142"/>
      <c r="L15" s="76" t="str">
        <f ca="1">LISTA!D9</f>
        <v>M</v>
      </c>
      <c r="M15" s="78"/>
      <c r="N15" s="82"/>
      <c r="O15" s="82"/>
      <c r="P15" s="83">
        <f t="shared" ca="1" si="0"/>
        <v>0</v>
      </c>
      <c r="Q15" s="82"/>
      <c r="R15" s="82"/>
      <c r="S15" s="84"/>
      <c r="T15" s="84">
        <f t="shared" ref="T15:T46" ca="1" si="1">IFERROR(AVERAGE(R15:S15),0)</f>
        <v>0</v>
      </c>
      <c r="U15" s="85"/>
      <c r="V15" s="82"/>
      <c r="W15" s="84"/>
      <c r="X15" s="84">
        <f t="shared" ref="X15:X46" ca="1" si="2">IFERROR(AVERAGE(V15:W15),0)</f>
        <v>0</v>
      </c>
      <c r="Y15" s="84">
        <f t="shared" ref="Y15:Y46" ca="1" si="3">AVERAGE(X15,T15,P15)</f>
        <v>0</v>
      </c>
      <c r="Z15" s="143"/>
      <c r="AA15" s="144"/>
      <c r="AB15" s="145"/>
      <c r="AC15" s="86">
        <f t="shared" ref="AC15:AC46" ca="1" si="4">A15</f>
        <v>2</v>
      </c>
      <c r="AD15" s="224"/>
      <c r="AE15" s="224"/>
      <c r="AF15" s="108"/>
    </row>
    <row r="16" spans="1:32" ht="16.5" thickBot="1">
      <c r="A16" s="76">
        <f ca="1">LISTA!A10</f>
        <v>3</v>
      </c>
      <c r="B16" s="76">
        <f ca="1">LISTA!B10</f>
        <v>71622</v>
      </c>
      <c r="C16" s="140" t="str">
        <f ca="1">LISTA!C10</f>
        <v>ALEXANDRE AFONSO JOSÉ</v>
      </c>
      <c r="D16" s="141"/>
      <c r="E16" s="141"/>
      <c r="F16" s="141"/>
      <c r="G16" s="141"/>
      <c r="H16" s="141"/>
      <c r="I16" s="141"/>
      <c r="J16" s="141"/>
      <c r="K16" s="142"/>
      <c r="L16" s="76" t="str">
        <f ca="1">LISTA!D10</f>
        <v>M</v>
      </c>
      <c r="M16" s="78"/>
      <c r="N16" s="82"/>
      <c r="O16" s="82"/>
      <c r="P16" s="83">
        <f t="shared" ca="1" si="0"/>
        <v>0</v>
      </c>
      <c r="Q16" s="82"/>
      <c r="R16" s="82"/>
      <c r="S16" s="84"/>
      <c r="T16" s="84">
        <f t="shared" ca="1" si="1"/>
        <v>0</v>
      </c>
      <c r="U16" s="85"/>
      <c r="V16" s="82"/>
      <c r="W16" s="84"/>
      <c r="X16" s="84">
        <f t="shared" ca="1" si="2"/>
        <v>0</v>
      </c>
      <c r="Y16" s="84">
        <f t="shared" ca="1" si="3"/>
        <v>0</v>
      </c>
      <c r="Z16" s="143"/>
      <c r="AA16" s="144"/>
      <c r="AB16" s="145"/>
      <c r="AC16" s="86">
        <f t="shared" ca="1" si="4"/>
        <v>3</v>
      </c>
      <c r="AD16" s="224"/>
      <c r="AE16" s="224"/>
      <c r="AF16" s="108"/>
    </row>
    <row r="17" spans="1:31" ht="16.5" thickBot="1">
      <c r="A17" s="76">
        <f ca="1">LISTA!A11</f>
        <v>4</v>
      </c>
      <c r="B17" s="76">
        <f ca="1">LISTA!B11</f>
        <v>71624</v>
      </c>
      <c r="C17" s="140" t="str">
        <f ca="1">LISTA!C11</f>
        <v>AMILTON CAPITÃO LANDU</v>
      </c>
      <c r="D17" s="141"/>
      <c r="E17" s="141"/>
      <c r="F17" s="141"/>
      <c r="G17" s="141"/>
      <c r="H17" s="141"/>
      <c r="I17" s="141"/>
      <c r="J17" s="141"/>
      <c r="K17" s="142"/>
      <c r="L17" s="76" t="str">
        <f ca="1">LISTA!D11</f>
        <v>M</v>
      </c>
      <c r="M17" s="78"/>
      <c r="N17" s="82"/>
      <c r="O17" s="82"/>
      <c r="P17" s="83">
        <f t="shared" ca="1" si="0"/>
        <v>0</v>
      </c>
      <c r="Q17" s="82"/>
      <c r="R17" s="82"/>
      <c r="S17" s="84"/>
      <c r="T17" s="84">
        <f t="shared" ca="1" si="1"/>
        <v>0</v>
      </c>
      <c r="U17" s="85"/>
      <c r="V17" s="82"/>
      <c r="W17" s="84"/>
      <c r="X17" s="84">
        <f t="shared" ca="1" si="2"/>
        <v>0</v>
      </c>
      <c r="Y17" s="84">
        <f t="shared" ca="1" si="3"/>
        <v>0</v>
      </c>
      <c r="Z17" s="143"/>
      <c r="AA17" s="144"/>
      <c r="AB17" s="145"/>
      <c r="AC17" s="86">
        <f t="shared" ca="1" si="4"/>
        <v>4</v>
      </c>
      <c r="AD17" s="224"/>
      <c r="AE17" s="224"/>
    </row>
    <row r="18" spans="1:31" ht="16.5" thickBot="1">
      <c r="A18" s="76">
        <f ca="1">LISTA!A12</f>
        <v>5</v>
      </c>
      <c r="B18" s="76">
        <f ca="1">LISTA!B12</f>
        <v>71625</v>
      </c>
      <c r="C18" s="140" t="str">
        <f ca="1">LISTA!C12</f>
        <v>ANDRÉ SAMBO MANUEL LUEMBA</v>
      </c>
      <c r="D18" s="141"/>
      <c r="E18" s="141"/>
      <c r="F18" s="141"/>
      <c r="G18" s="141"/>
      <c r="H18" s="141"/>
      <c r="I18" s="141"/>
      <c r="J18" s="141"/>
      <c r="K18" s="142"/>
      <c r="L18" s="76" t="str">
        <f ca="1">LISTA!D12</f>
        <v>M</v>
      </c>
      <c r="M18" s="78"/>
      <c r="N18" s="82"/>
      <c r="O18" s="82"/>
      <c r="P18" s="83">
        <f t="shared" ca="1" si="0"/>
        <v>0</v>
      </c>
      <c r="Q18" s="82"/>
      <c r="R18" s="82"/>
      <c r="S18" s="84"/>
      <c r="T18" s="84">
        <f t="shared" ca="1" si="1"/>
        <v>0</v>
      </c>
      <c r="U18" s="85"/>
      <c r="V18" s="82"/>
      <c r="W18" s="84"/>
      <c r="X18" s="84">
        <f t="shared" ca="1" si="2"/>
        <v>0</v>
      </c>
      <c r="Y18" s="84">
        <f t="shared" ca="1" si="3"/>
        <v>0</v>
      </c>
      <c r="Z18" s="143"/>
      <c r="AA18" s="144"/>
      <c r="AB18" s="145"/>
      <c r="AC18" s="86">
        <f t="shared" ca="1" si="4"/>
        <v>5</v>
      </c>
      <c r="AD18" s="224"/>
      <c r="AE18" s="224"/>
    </row>
    <row r="19" spans="1:31" ht="16.5" thickBot="1">
      <c r="A19" s="76">
        <f ca="1">LISTA!A13</f>
        <v>6</v>
      </c>
      <c r="B19" s="76">
        <f ca="1">LISTA!B13</f>
        <v>71626</v>
      </c>
      <c r="C19" s="140" t="str">
        <f ca="1">LISTA!C13</f>
        <v>ANTÓNIO AFONSO ALBERTO NGANGU</v>
      </c>
      <c r="D19" s="141"/>
      <c r="E19" s="141"/>
      <c r="F19" s="141"/>
      <c r="G19" s="141"/>
      <c r="H19" s="141"/>
      <c r="I19" s="141"/>
      <c r="J19" s="141"/>
      <c r="K19" s="142"/>
      <c r="L19" s="76" t="str">
        <f ca="1">LISTA!D13</f>
        <v>M</v>
      </c>
      <c r="M19" s="78"/>
      <c r="N19" s="82"/>
      <c r="O19" s="82"/>
      <c r="P19" s="83">
        <f t="shared" ca="1" si="0"/>
        <v>0</v>
      </c>
      <c r="Q19" s="82"/>
      <c r="R19" s="82"/>
      <c r="S19" s="84"/>
      <c r="T19" s="84">
        <f t="shared" ca="1" si="1"/>
        <v>0</v>
      </c>
      <c r="U19" s="85"/>
      <c r="V19" s="82"/>
      <c r="W19" s="84"/>
      <c r="X19" s="84">
        <f t="shared" ca="1" si="2"/>
        <v>0</v>
      </c>
      <c r="Y19" s="84">
        <f t="shared" ca="1" si="3"/>
        <v>0</v>
      </c>
      <c r="Z19" s="143"/>
      <c r="AA19" s="144"/>
      <c r="AB19" s="145"/>
      <c r="AC19" s="86">
        <f t="shared" ca="1" si="4"/>
        <v>6</v>
      </c>
      <c r="AD19" s="224"/>
      <c r="AE19" s="224"/>
    </row>
    <row r="20" spans="1:31" ht="16.5" thickBot="1">
      <c r="A20" s="76">
        <f ca="1">LISTA!A14</f>
        <v>7</v>
      </c>
      <c r="B20" s="76">
        <f ca="1">LISTA!B14</f>
        <v>71570</v>
      </c>
      <c r="C20" s="140" t="str">
        <f ca="1">LISTA!C14</f>
        <v>ANTÓNIO KACOTE ERNESTO PAULINO</v>
      </c>
      <c r="D20" s="141"/>
      <c r="E20" s="141"/>
      <c r="F20" s="141"/>
      <c r="G20" s="141"/>
      <c r="H20" s="141"/>
      <c r="I20" s="141"/>
      <c r="J20" s="141"/>
      <c r="K20" s="142"/>
      <c r="L20" s="76" t="str">
        <f ca="1">LISTA!D14</f>
        <v>M</v>
      </c>
      <c r="M20" s="78"/>
      <c r="N20" s="82"/>
      <c r="O20" s="82"/>
      <c r="P20" s="83">
        <f t="shared" ca="1" si="0"/>
        <v>0</v>
      </c>
      <c r="Q20" s="82"/>
      <c r="R20" s="82"/>
      <c r="S20" s="84"/>
      <c r="T20" s="84">
        <f t="shared" ca="1" si="1"/>
        <v>0</v>
      </c>
      <c r="U20" s="85"/>
      <c r="V20" s="82"/>
      <c r="W20" s="84"/>
      <c r="X20" s="84">
        <f t="shared" ca="1" si="2"/>
        <v>0</v>
      </c>
      <c r="Y20" s="84">
        <f t="shared" ca="1" si="3"/>
        <v>0</v>
      </c>
      <c r="Z20" s="143"/>
      <c r="AA20" s="144"/>
      <c r="AB20" s="145"/>
      <c r="AC20" s="86">
        <f t="shared" ca="1" si="4"/>
        <v>7</v>
      </c>
      <c r="AD20" s="224"/>
      <c r="AE20" s="224"/>
    </row>
    <row r="21" spans="1:31" ht="15.75" customHeight="1" thickBot="1">
      <c r="A21" s="76">
        <f ca="1">LISTA!A15</f>
        <v>8</v>
      </c>
      <c r="B21" s="76">
        <f ca="1">LISTA!B15</f>
        <v>71571</v>
      </c>
      <c r="C21" s="140" t="str">
        <f ca="1">LISTA!C15</f>
        <v>ANTÓNIO PEDRO JOSÉ</v>
      </c>
      <c r="D21" s="141"/>
      <c r="E21" s="141"/>
      <c r="F21" s="141"/>
      <c r="G21" s="141"/>
      <c r="H21" s="141"/>
      <c r="I21" s="141"/>
      <c r="J21" s="141"/>
      <c r="K21" s="142"/>
      <c r="L21" s="76" t="str">
        <f ca="1">LISTA!D15</f>
        <v>M</v>
      </c>
      <c r="M21" s="78"/>
      <c r="N21" s="82"/>
      <c r="O21" s="82"/>
      <c r="P21" s="83">
        <f t="shared" ca="1" si="0"/>
        <v>0</v>
      </c>
      <c r="Q21" s="82"/>
      <c r="R21" s="82"/>
      <c r="S21" s="84"/>
      <c r="T21" s="84">
        <f t="shared" ca="1" si="1"/>
        <v>0</v>
      </c>
      <c r="U21" s="85"/>
      <c r="V21" s="82"/>
      <c r="W21" s="84"/>
      <c r="X21" s="84">
        <f t="shared" ca="1" si="2"/>
        <v>0</v>
      </c>
      <c r="Y21" s="84">
        <f t="shared" ca="1" si="3"/>
        <v>0</v>
      </c>
      <c r="Z21" s="143"/>
      <c r="AA21" s="144"/>
      <c r="AB21" s="145"/>
      <c r="AC21" s="86">
        <f t="shared" ca="1" si="4"/>
        <v>8</v>
      </c>
      <c r="AD21" s="224"/>
      <c r="AE21" s="224"/>
    </row>
    <row r="22" spans="1:31" ht="15.75" customHeight="1" thickBot="1">
      <c r="A22" s="76">
        <f ca="1">LISTA!A16</f>
        <v>9</v>
      </c>
      <c r="B22" s="76">
        <f ca="1">LISTA!B16</f>
        <v>71629</v>
      </c>
      <c r="C22" s="140" t="str">
        <f ca="1">LISTA!C16</f>
        <v>CLOTILDE TIRCIA RAMOS NOVAS</v>
      </c>
      <c r="D22" s="141"/>
      <c r="E22" s="141"/>
      <c r="F22" s="141"/>
      <c r="G22" s="141"/>
      <c r="H22" s="141"/>
      <c r="I22" s="141"/>
      <c r="J22" s="141"/>
      <c r="K22" s="142"/>
      <c r="L22" s="76" t="str">
        <f ca="1">LISTA!D16</f>
        <v>F</v>
      </c>
      <c r="M22" s="78"/>
      <c r="N22" s="82"/>
      <c r="O22" s="82"/>
      <c r="P22" s="83">
        <f t="shared" ca="1" si="0"/>
        <v>0</v>
      </c>
      <c r="Q22" s="82"/>
      <c r="R22" s="82"/>
      <c r="S22" s="84"/>
      <c r="T22" s="84">
        <f t="shared" ca="1" si="1"/>
        <v>0</v>
      </c>
      <c r="U22" s="85"/>
      <c r="V22" s="82"/>
      <c r="W22" s="84"/>
      <c r="X22" s="84">
        <f t="shared" ca="1" si="2"/>
        <v>0</v>
      </c>
      <c r="Y22" s="84">
        <f t="shared" ca="1" si="3"/>
        <v>0</v>
      </c>
      <c r="Z22" s="143"/>
      <c r="AA22" s="144"/>
      <c r="AB22" s="145"/>
      <c r="AC22" s="86">
        <f t="shared" ca="1" si="4"/>
        <v>9</v>
      </c>
      <c r="AD22" s="224"/>
      <c r="AE22" s="224"/>
    </row>
    <row r="23" spans="1:31" ht="15.75" customHeight="1" thickBot="1">
      <c r="A23" s="76">
        <f ca="1">LISTA!A17</f>
        <v>10</v>
      </c>
      <c r="B23" s="76">
        <f ca="1">LISTA!B17</f>
        <v>68693</v>
      </c>
      <c r="C23" s="140" t="str">
        <f ca="1">LISTA!C17</f>
        <v>EDMILSON JÚNIOR JOSÉ CASSULE</v>
      </c>
      <c r="D23" s="141"/>
      <c r="E23" s="141"/>
      <c r="F23" s="141"/>
      <c r="G23" s="141"/>
      <c r="H23" s="141"/>
      <c r="I23" s="141"/>
      <c r="J23" s="141"/>
      <c r="K23" s="142"/>
      <c r="L23" s="76" t="str">
        <f ca="1">LISTA!D17</f>
        <v>M</v>
      </c>
      <c r="M23" s="78"/>
      <c r="N23" s="82"/>
      <c r="O23" s="82"/>
      <c r="P23" s="83">
        <f t="shared" ca="1" si="0"/>
        <v>0</v>
      </c>
      <c r="Q23" s="82"/>
      <c r="R23" s="82"/>
      <c r="S23" s="84"/>
      <c r="T23" s="84">
        <f t="shared" ca="1" si="1"/>
        <v>0</v>
      </c>
      <c r="U23" s="85"/>
      <c r="V23" s="82"/>
      <c r="W23" s="84"/>
      <c r="X23" s="84">
        <f t="shared" ca="1" si="2"/>
        <v>0</v>
      </c>
      <c r="Y23" s="84">
        <f t="shared" ca="1" si="3"/>
        <v>0</v>
      </c>
      <c r="Z23" s="143"/>
      <c r="AA23" s="144"/>
      <c r="AB23" s="145"/>
      <c r="AC23" s="86">
        <f t="shared" ca="1" si="4"/>
        <v>10</v>
      </c>
      <c r="AD23" s="224"/>
      <c r="AE23" s="224"/>
    </row>
    <row r="24" spans="1:31" ht="15.75" customHeight="1" thickBot="1">
      <c r="A24" s="76">
        <f ca="1">LISTA!A18</f>
        <v>11</v>
      </c>
      <c r="B24" s="76">
        <f ca="1">LISTA!B18</f>
        <v>71577</v>
      </c>
      <c r="C24" s="140" t="str">
        <f ca="1">LISTA!C18</f>
        <v>ELIZANDRO VALÉRIO WONGO DINIZ</v>
      </c>
      <c r="D24" s="141"/>
      <c r="E24" s="141"/>
      <c r="F24" s="141"/>
      <c r="G24" s="141"/>
      <c r="H24" s="141"/>
      <c r="I24" s="141"/>
      <c r="J24" s="141"/>
      <c r="K24" s="142"/>
      <c r="L24" s="76" t="str">
        <f ca="1">LISTA!D18</f>
        <v>M</v>
      </c>
      <c r="M24" s="78"/>
      <c r="N24" s="82"/>
      <c r="O24" s="82"/>
      <c r="P24" s="83">
        <f t="shared" ca="1" si="0"/>
        <v>0</v>
      </c>
      <c r="Q24" s="82"/>
      <c r="R24" s="82"/>
      <c r="S24" s="84"/>
      <c r="T24" s="84">
        <f t="shared" ca="1" si="1"/>
        <v>0</v>
      </c>
      <c r="U24" s="85"/>
      <c r="V24" s="82"/>
      <c r="W24" s="84"/>
      <c r="X24" s="84">
        <f t="shared" ca="1" si="2"/>
        <v>0</v>
      </c>
      <c r="Y24" s="84">
        <f t="shared" ca="1" si="3"/>
        <v>0</v>
      </c>
      <c r="Z24" s="143"/>
      <c r="AA24" s="144"/>
      <c r="AB24" s="145"/>
      <c r="AC24" s="86">
        <f t="shared" ca="1" si="4"/>
        <v>11</v>
      </c>
      <c r="AD24" s="224"/>
      <c r="AE24" s="224"/>
    </row>
    <row r="25" spans="1:31" ht="15.75" customHeight="1" thickBot="1">
      <c r="A25" s="76">
        <f ca="1">LISTA!A19</f>
        <v>12</v>
      </c>
      <c r="B25" s="76">
        <f ca="1">LISTA!B19</f>
        <v>71641</v>
      </c>
      <c r="C25" s="140" t="str">
        <f ca="1">LISTA!C19</f>
        <v>FEBE CAHALA CHINDECASSE</v>
      </c>
      <c r="D25" s="141"/>
      <c r="E25" s="141"/>
      <c r="F25" s="141"/>
      <c r="G25" s="141"/>
      <c r="H25" s="141"/>
      <c r="I25" s="141"/>
      <c r="J25" s="141"/>
      <c r="K25" s="142"/>
      <c r="L25" s="76" t="str">
        <f ca="1">LISTA!D19</f>
        <v>M</v>
      </c>
      <c r="M25" s="78"/>
      <c r="N25" s="82"/>
      <c r="O25" s="82"/>
      <c r="P25" s="83">
        <f t="shared" ca="1" si="0"/>
        <v>0</v>
      </c>
      <c r="Q25" s="82"/>
      <c r="R25" s="82"/>
      <c r="S25" s="84"/>
      <c r="T25" s="84">
        <f t="shared" ca="1" si="1"/>
        <v>0</v>
      </c>
      <c r="U25" s="85"/>
      <c r="V25" s="82"/>
      <c r="W25" s="84"/>
      <c r="X25" s="84">
        <f t="shared" ca="1" si="2"/>
        <v>0</v>
      </c>
      <c r="Y25" s="84">
        <f t="shared" ca="1" si="3"/>
        <v>0</v>
      </c>
      <c r="Z25" s="143"/>
      <c r="AA25" s="144"/>
      <c r="AB25" s="145"/>
      <c r="AC25" s="86">
        <f t="shared" ca="1" si="4"/>
        <v>12</v>
      </c>
      <c r="AD25" s="224"/>
      <c r="AE25" s="224"/>
    </row>
    <row r="26" spans="1:31" ht="15.75" customHeight="1" thickBot="1">
      <c r="A26" s="76">
        <f ca="1">LISTA!A20</f>
        <v>13</v>
      </c>
      <c r="B26" s="76">
        <f ca="1">LISTA!B20</f>
        <v>71643</v>
      </c>
      <c r="C26" s="140" t="str">
        <f ca="1">LISTA!C20</f>
        <v>FRANCISCO LUNGA MANUEL PEMESSA</v>
      </c>
      <c r="D26" s="141"/>
      <c r="E26" s="141"/>
      <c r="F26" s="141"/>
      <c r="G26" s="141"/>
      <c r="H26" s="141"/>
      <c r="I26" s="141"/>
      <c r="J26" s="141"/>
      <c r="K26" s="142"/>
      <c r="L26" s="76" t="str">
        <f ca="1">LISTA!D20</f>
        <v>M</v>
      </c>
      <c r="M26" s="78"/>
      <c r="N26" s="82"/>
      <c r="O26" s="82"/>
      <c r="P26" s="83">
        <f t="shared" ca="1" si="0"/>
        <v>0</v>
      </c>
      <c r="Q26" s="82"/>
      <c r="R26" s="82"/>
      <c r="S26" s="84"/>
      <c r="T26" s="84">
        <f t="shared" ca="1" si="1"/>
        <v>0</v>
      </c>
      <c r="U26" s="85"/>
      <c r="V26" s="82"/>
      <c r="W26" s="84"/>
      <c r="X26" s="84">
        <f t="shared" ca="1" si="2"/>
        <v>0</v>
      </c>
      <c r="Y26" s="84">
        <f t="shared" ca="1" si="3"/>
        <v>0</v>
      </c>
      <c r="Z26" s="143"/>
      <c r="AA26" s="144"/>
      <c r="AB26" s="145"/>
      <c r="AC26" s="86">
        <f t="shared" ca="1" si="4"/>
        <v>13</v>
      </c>
      <c r="AD26" s="224"/>
      <c r="AE26" s="224"/>
    </row>
    <row r="27" spans="1:31" ht="15.75" customHeight="1" thickBot="1">
      <c r="A27" s="76">
        <f ca="1">LISTA!A21</f>
        <v>14</v>
      </c>
      <c r="B27" s="76">
        <f ca="1">LISTA!B21</f>
        <v>68795</v>
      </c>
      <c r="C27" s="140" t="str">
        <f ca="1">LISTA!C21</f>
        <v xml:space="preserve">FRÂNEO JOSÉ JOÃO </v>
      </c>
      <c r="D27" s="141"/>
      <c r="E27" s="141"/>
      <c r="F27" s="141"/>
      <c r="G27" s="141"/>
      <c r="H27" s="141"/>
      <c r="I27" s="141"/>
      <c r="J27" s="141"/>
      <c r="K27" s="142"/>
      <c r="L27" s="76" t="str">
        <f ca="1">LISTA!D21</f>
        <v>M</v>
      </c>
      <c r="M27" s="78"/>
      <c r="N27" s="82"/>
      <c r="O27" s="82"/>
      <c r="P27" s="83">
        <f t="shared" ca="1" si="0"/>
        <v>0</v>
      </c>
      <c r="Q27" s="82"/>
      <c r="R27" s="82"/>
      <c r="S27" s="84"/>
      <c r="T27" s="84">
        <f t="shared" ca="1" si="1"/>
        <v>0</v>
      </c>
      <c r="U27" s="85"/>
      <c r="V27" s="82"/>
      <c r="W27" s="84"/>
      <c r="X27" s="84">
        <f t="shared" ca="1" si="2"/>
        <v>0</v>
      </c>
      <c r="Y27" s="84">
        <f t="shared" ca="1" si="3"/>
        <v>0</v>
      </c>
      <c r="Z27" s="143"/>
      <c r="AA27" s="144"/>
      <c r="AB27" s="145"/>
      <c r="AC27" s="86">
        <f t="shared" ca="1" si="4"/>
        <v>14</v>
      </c>
      <c r="AD27" s="224"/>
      <c r="AE27" s="224"/>
    </row>
    <row r="28" spans="1:31" ht="15.75" customHeight="1" thickBot="1">
      <c r="A28" s="76">
        <f ca="1">LISTA!A22</f>
        <v>15</v>
      </c>
      <c r="B28" s="76">
        <f ca="1">LISTA!B22</f>
        <v>71582</v>
      </c>
      <c r="C28" s="140" t="str">
        <f ca="1">LISTA!C22</f>
        <v>GERZY MANUEL MAINO DA COSTA</v>
      </c>
      <c r="D28" s="141"/>
      <c r="E28" s="141"/>
      <c r="F28" s="141"/>
      <c r="G28" s="141"/>
      <c r="H28" s="141"/>
      <c r="I28" s="141"/>
      <c r="J28" s="141"/>
      <c r="K28" s="142"/>
      <c r="L28" s="76" t="str">
        <f ca="1">LISTA!D22</f>
        <v>M</v>
      </c>
      <c r="M28" s="78"/>
      <c r="N28" s="82"/>
      <c r="O28" s="82"/>
      <c r="P28" s="83">
        <f t="shared" ca="1" si="0"/>
        <v>0</v>
      </c>
      <c r="Q28" s="82"/>
      <c r="R28" s="82"/>
      <c r="S28" s="84"/>
      <c r="T28" s="84">
        <f t="shared" ca="1" si="1"/>
        <v>0</v>
      </c>
      <c r="U28" s="85"/>
      <c r="V28" s="82"/>
      <c r="W28" s="84"/>
      <c r="X28" s="84">
        <f t="shared" ca="1" si="2"/>
        <v>0</v>
      </c>
      <c r="Y28" s="84">
        <f t="shared" ca="1" si="3"/>
        <v>0</v>
      </c>
      <c r="Z28" s="143"/>
      <c r="AA28" s="144"/>
      <c r="AB28" s="145"/>
      <c r="AC28" s="86">
        <f t="shared" ca="1" si="4"/>
        <v>15</v>
      </c>
      <c r="AD28" s="224"/>
      <c r="AE28" s="224"/>
    </row>
    <row r="29" spans="1:31" ht="15.75" customHeight="1" thickBot="1">
      <c r="A29" s="76">
        <f ca="1">LISTA!A23</f>
        <v>16</v>
      </c>
      <c r="B29" s="76">
        <f ca="1">LISTA!B23</f>
        <v>71591</v>
      </c>
      <c r="C29" s="140" t="str">
        <f ca="1">LISTA!C23</f>
        <v>HELAINE MARIA CELESTINO FERNANDO</v>
      </c>
      <c r="D29" s="141"/>
      <c r="E29" s="141"/>
      <c r="F29" s="141"/>
      <c r="G29" s="141"/>
      <c r="H29" s="141"/>
      <c r="I29" s="141"/>
      <c r="J29" s="141"/>
      <c r="K29" s="142"/>
      <c r="L29" s="76" t="str">
        <f ca="1">LISTA!D23</f>
        <v>F</v>
      </c>
      <c r="M29" s="78"/>
      <c r="N29" s="82"/>
      <c r="O29" s="82"/>
      <c r="P29" s="83">
        <f t="shared" ca="1" si="0"/>
        <v>0</v>
      </c>
      <c r="Q29" s="82"/>
      <c r="R29" s="82"/>
      <c r="S29" s="84"/>
      <c r="T29" s="84">
        <f t="shared" ca="1" si="1"/>
        <v>0</v>
      </c>
      <c r="U29" s="85"/>
      <c r="V29" s="82"/>
      <c r="W29" s="84"/>
      <c r="X29" s="84">
        <f t="shared" ca="1" si="2"/>
        <v>0</v>
      </c>
      <c r="Y29" s="84">
        <f t="shared" ca="1" si="3"/>
        <v>0</v>
      </c>
      <c r="Z29" s="143"/>
      <c r="AA29" s="144"/>
      <c r="AB29" s="145"/>
      <c r="AC29" s="86">
        <f t="shared" ca="1" si="4"/>
        <v>16</v>
      </c>
      <c r="AD29" s="224"/>
      <c r="AE29" s="224"/>
    </row>
    <row r="30" spans="1:31" ht="15.75" customHeight="1" thickBot="1">
      <c r="A30" s="76">
        <f ca="1">LISTA!A24</f>
        <v>17</v>
      </c>
      <c r="B30" s="76">
        <f ca="1">LISTA!B24</f>
        <v>71585</v>
      </c>
      <c r="C30" s="140" t="str">
        <f ca="1">LISTA!C24</f>
        <v>INÊS JONAS SACHUNGUE</v>
      </c>
      <c r="D30" s="141"/>
      <c r="E30" s="141"/>
      <c r="F30" s="141"/>
      <c r="G30" s="141"/>
      <c r="H30" s="141"/>
      <c r="I30" s="141"/>
      <c r="J30" s="141"/>
      <c r="K30" s="142"/>
      <c r="L30" s="76" t="str">
        <f ca="1">LISTA!D24</f>
        <v>F</v>
      </c>
      <c r="M30" s="78"/>
      <c r="N30" s="82"/>
      <c r="O30" s="82"/>
      <c r="P30" s="83">
        <f t="shared" ca="1" si="0"/>
        <v>0</v>
      </c>
      <c r="Q30" s="82"/>
      <c r="R30" s="82"/>
      <c r="S30" s="84"/>
      <c r="T30" s="84">
        <f t="shared" ca="1" si="1"/>
        <v>0</v>
      </c>
      <c r="U30" s="85"/>
      <c r="V30" s="82"/>
      <c r="W30" s="84"/>
      <c r="X30" s="84">
        <f t="shared" ca="1" si="2"/>
        <v>0</v>
      </c>
      <c r="Y30" s="84">
        <f t="shared" ca="1" si="3"/>
        <v>0</v>
      </c>
      <c r="Z30" s="143"/>
      <c r="AA30" s="144"/>
      <c r="AB30" s="145"/>
      <c r="AC30" s="86">
        <f t="shared" ca="1" si="4"/>
        <v>17</v>
      </c>
      <c r="AD30" s="224"/>
      <c r="AE30" s="224"/>
    </row>
    <row r="31" spans="1:31" ht="15.75" customHeight="1" thickBot="1">
      <c r="A31" s="76">
        <f ca="1">LISTA!A25</f>
        <v>18</v>
      </c>
      <c r="B31" s="76">
        <f ca="1">LISTA!B25</f>
        <v>71588</v>
      </c>
      <c r="C31" s="140" t="str">
        <f ca="1">LISTA!C25</f>
        <v>JAEL ISABEL KUMBI</v>
      </c>
      <c r="D31" s="141"/>
      <c r="E31" s="141"/>
      <c r="F31" s="141"/>
      <c r="G31" s="141"/>
      <c r="H31" s="141"/>
      <c r="I31" s="141"/>
      <c r="J31" s="141"/>
      <c r="K31" s="142"/>
      <c r="L31" s="76" t="str">
        <f ca="1">LISTA!D25</f>
        <v>M</v>
      </c>
      <c r="M31" s="78"/>
      <c r="N31" s="82"/>
      <c r="O31" s="82"/>
      <c r="P31" s="83">
        <f t="shared" ca="1" si="0"/>
        <v>0</v>
      </c>
      <c r="Q31" s="82"/>
      <c r="R31" s="82"/>
      <c r="S31" s="84"/>
      <c r="T31" s="84">
        <f t="shared" ca="1" si="1"/>
        <v>0</v>
      </c>
      <c r="U31" s="85"/>
      <c r="V31" s="82"/>
      <c r="W31" s="84"/>
      <c r="X31" s="84">
        <f t="shared" ca="1" si="2"/>
        <v>0</v>
      </c>
      <c r="Y31" s="84">
        <f t="shared" ca="1" si="3"/>
        <v>0</v>
      </c>
      <c r="Z31" s="143"/>
      <c r="AA31" s="144"/>
      <c r="AB31" s="145"/>
      <c r="AC31" s="86">
        <f t="shared" ca="1" si="4"/>
        <v>18</v>
      </c>
      <c r="AD31" s="224"/>
      <c r="AE31" s="224"/>
    </row>
    <row r="32" spans="1:31" ht="15.75" customHeight="1" thickBot="1">
      <c r="A32" s="76">
        <f ca="1">LISTA!A26</f>
        <v>19</v>
      </c>
      <c r="B32" s="76">
        <f ca="1">LISTA!B26</f>
        <v>71647</v>
      </c>
      <c r="C32" s="140" t="str">
        <f ca="1">LISTA!C26</f>
        <v>JOÃO CORREIA LUCAMBA</v>
      </c>
      <c r="D32" s="141"/>
      <c r="E32" s="141"/>
      <c r="F32" s="141"/>
      <c r="G32" s="141"/>
      <c r="H32" s="141"/>
      <c r="I32" s="141"/>
      <c r="J32" s="141"/>
      <c r="K32" s="142"/>
      <c r="L32" s="76" t="str">
        <f ca="1">LISTA!D26</f>
        <v>M</v>
      </c>
      <c r="M32" s="78"/>
      <c r="N32" s="82"/>
      <c r="O32" s="82"/>
      <c r="P32" s="83">
        <f t="shared" ca="1" si="0"/>
        <v>0</v>
      </c>
      <c r="Q32" s="82"/>
      <c r="R32" s="82"/>
      <c r="S32" s="84"/>
      <c r="T32" s="84">
        <f t="shared" ca="1" si="1"/>
        <v>0</v>
      </c>
      <c r="U32" s="85"/>
      <c r="V32" s="82"/>
      <c r="W32" s="84"/>
      <c r="X32" s="84">
        <f t="shared" ca="1" si="2"/>
        <v>0</v>
      </c>
      <c r="Y32" s="84">
        <f t="shared" ca="1" si="3"/>
        <v>0</v>
      </c>
      <c r="Z32" s="143"/>
      <c r="AA32" s="144"/>
      <c r="AB32" s="145"/>
      <c r="AC32" s="86">
        <f t="shared" ca="1" si="4"/>
        <v>19</v>
      </c>
      <c r="AD32" s="224"/>
      <c r="AE32" s="224"/>
    </row>
    <row r="33" spans="1:32" ht="15.75" customHeight="1" thickBot="1">
      <c r="A33" s="76">
        <f ca="1">LISTA!A27</f>
        <v>20</v>
      </c>
      <c r="B33" s="76">
        <f ca="1">LISTA!B27</f>
        <v>71649</v>
      </c>
      <c r="C33" s="140" t="str">
        <f ca="1">LISTA!C27</f>
        <v>JOEL PEDRO MALUANGA</v>
      </c>
      <c r="D33" s="141"/>
      <c r="E33" s="141"/>
      <c r="F33" s="141"/>
      <c r="G33" s="141"/>
      <c r="H33" s="141"/>
      <c r="I33" s="141"/>
      <c r="J33" s="141"/>
      <c r="K33" s="142"/>
      <c r="L33" s="76" t="str">
        <f ca="1">LISTA!D27</f>
        <v>M</v>
      </c>
      <c r="M33" s="78"/>
      <c r="N33" s="82"/>
      <c r="O33" s="82"/>
      <c r="P33" s="83">
        <f t="shared" ca="1" si="0"/>
        <v>0</v>
      </c>
      <c r="Q33" s="82"/>
      <c r="R33" s="82"/>
      <c r="S33" s="84"/>
      <c r="T33" s="84">
        <f t="shared" ca="1" si="1"/>
        <v>0</v>
      </c>
      <c r="U33" s="85"/>
      <c r="V33" s="82"/>
      <c r="W33" s="84"/>
      <c r="X33" s="84">
        <f t="shared" ca="1" si="2"/>
        <v>0</v>
      </c>
      <c r="Y33" s="84">
        <f t="shared" ca="1" si="3"/>
        <v>0</v>
      </c>
      <c r="Z33" s="143"/>
      <c r="AA33" s="144"/>
      <c r="AB33" s="145"/>
      <c r="AC33" s="86">
        <f t="shared" ca="1" si="4"/>
        <v>20</v>
      </c>
      <c r="AD33" s="224"/>
      <c r="AE33" s="224"/>
      <c r="AF33" s="108"/>
    </row>
    <row r="34" spans="1:32" ht="15.75" customHeight="1" thickBot="1">
      <c r="A34" s="76">
        <f ca="1">LISTA!A28</f>
        <v>21</v>
      </c>
      <c r="B34" s="76">
        <f ca="1">LISTA!B28</f>
        <v>71650</v>
      </c>
      <c r="C34" s="140" t="str">
        <f ca="1">LISTA!C28</f>
        <v>JOMÂNCIA DELCIA MANUEL PAULO</v>
      </c>
      <c r="D34" s="141"/>
      <c r="E34" s="141"/>
      <c r="F34" s="141"/>
      <c r="G34" s="141"/>
      <c r="H34" s="141"/>
      <c r="I34" s="141"/>
      <c r="J34" s="141"/>
      <c r="K34" s="142"/>
      <c r="L34" s="76" t="str">
        <f ca="1">LISTA!D28</f>
        <v>F</v>
      </c>
      <c r="M34" s="78"/>
      <c r="N34" s="82"/>
      <c r="O34" s="82"/>
      <c r="P34" s="83">
        <f t="shared" ca="1" si="0"/>
        <v>0</v>
      </c>
      <c r="Q34" s="82"/>
      <c r="R34" s="82"/>
      <c r="S34" s="84"/>
      <c r="T34" s="84">
        <f t="shared" ca="1" si="1"/>
        <v>0</v>
      </c>
      <c r="U34" s="85"/>
      <c r="V34" s="82"/>
      <c r="W34" s="84"/>
      <c r="X34" s="84">
        <f t="shared" ca="1" si="2"/>
        <v>0</v>
      </c>
      <c r="Y34" s="84">
        <f t="shared" ca="1" si="3"/>
        <v>0</v>
      </c>
      <c r="Z34" s="143"/>
      <c r="AA34" s="144"/>
      <c r="AB34" s="145"/>
      <c r="AC34" s="86">
        <f t="shared" ca="1" si="4"/>
        <v>21</v>
      </c>
      <c r="AD34" s="224"/>
      <c r="AE34" s="224"/>
      <c r="AF34" s="108"/>
    </row>
    <row r="35" spans="1:32" ht="15.75" customHeight="1" thickBot="1">
      <c r="A35" s="76">
        <f ca="1">LISTA!A29</f>
        <v>22</v>
      </c>
      <c r="B35" s="76">
        <f ca="1">LISTA!B29</f>
        <v>71657</v>
      </c>
      <c r="C35" s="140" t="str">
        <f ca="1">LISTA!C29</f>
        <v>KENEDY JOÃO PAULINO VICTOR</v>
      </c>
      <c r="D35" s="141"/>
      <c r="E35" s="141"/>
      <c r="F35" s="141"/>
      <c r="G35" s="141"/>
      <c r="H35" s="141"/>
      <c r="I35" s="141"/>
      <c r="J35" s="141"/>
      <c r="K35" s="142"/>
      <c r="L35" s="76" t="str">
        <f ca="1">LISTA!D29</f>
        <v>M</v>
      </c>
      <c r="M35" s="78"/>
      <c r="N35" s="82"/>
      <c r="O35" s="82"/>
      <c r="P35" s="83">
        <f t="shared" ca="1" si="0"/>
        <v>0</v>
      </c>
      <c r="Q35" s="82"/>
      <c r="R35" s="82"/>
      <c r="S35" s="84"/>
      <c r="T35" s="84">
        <f t="shared" ca="1" si="1"/>
        <v>0</v>
      </c>
      <c r="U35" s="85"/>
      <c r="V35" s="82"/>
      <c r="W35" s="84"/>
      <c r="X35" s="84">
        <f t="shared" ca="1" si="2"/>
        <v>0</v>
      </c>
      <c r="Y35" s="84">
        <f t="shared" ca="1" si="3"/>
        <v>0</v>
      </c>
      <c r="Z35" s="143"/>
      <c r="AA35" s="144"/>
      <c r="AB35" s="145"/>
      <c r="AC35" s="86">
        <f t="shared" ca="1" si="4"/>
        <v>22</v>
      </c>
      <c r="AD35" s="224"/>
      <c r="AE35" s="224"/>
      <c r="AF35" s="108"/>
    </row>
    <row r="36" spans="1:32" ht="15.75" customHeight="1" thickBot="1">
      <c r="A36" s="76">
        <f ca="1">LISTA!A30</f>
        <v>23</v>
      </c>
      <c r="B36" s="76">
        <f ca="1">LISTA!B30</f>
        <v>71595</v>
      </c>
      <c r="C36" s="140" t="str">
        <f ca="1">LISTA!C30</f>
        <v>LOURENÇO AUGUSTO DOMINGOS</v>
      </c>
      <c r="D36" s="141"/>
      <c r="E36" s="141"/>
      <c r="F36" s="141"/>
      <c r="G36" s="141"/>
      <c r="H36" s="141"/>
      <c r="I36" s="141"/>
      <c r="J36" s="141"/>
      <c r="K36" s="142"/>
      <c r="L36" s="76" t="str">
        <f ca="1">LISTA!D30</f>
        <v>M</v>
      </c>
      <c r="M36" s="78"/>
      <c r="N36" s="82"/>
      <c r="O36" s="82"/>
      <c r="P36" s="83">
        <f t="shared" ca="1" si="0"/>
        <v>0</v>
      </c>
      <c r="Q36" s="82"/>
      <c r="R36" s="82"/>
      <c r="S36" s="84"/>
      <c r="T36" s="84">
        <f t="shared" ca="1" si="1"/>
        <v>0</v>
      </c>
      <c r="U36" s="85"/>
      <c r="V36" s="82"/>
      <c r="W36" s="84"/>
      <c r="X36" s="84">
        <f t="shared" ca="1" si="2"/>
        <v>0</v>
      </c>
      <c r="Y36" s="84">
        <f t="shared" ca="1" si="3"/>
        <v>0</v>
      </c>
      <c r="Z36" s="143"/>
      <c r="AA36" s="144"/>
      <c r="AB36" s="145"/>
      <c r="AC36" s="86">
        <f t="shared" ca="1" si="4"/>
        <v>23</v>
      </c>
      <c r="AD36" s="224"/>
      <c r="AE36" s="224"/>
      <c r="AF36" s="108"/>
    </row>
    <row r="37" spans="1:32" ht="15.75" customHeight="1" thickBot="1">
      <c r="A37" s="76">
        <f ca="1">LISTA!A31</f>
        <v>24</v>
      </c>
      <c r="B37" s="76">
        <f ca="1">LISTA!B31</f>
        <v>71597</v>
      </c>
      <c r="C37" s="140" t="str">
        <f ca="1">LISTA!C31</f>
        <v>LUÍS DIONÍSIO MAVINGA MAMPUYA</v>
      </c>
      <c r="D37" s="141"/>
      <c r="E37" s="141"/>
      <c r="F37" s="141"/>
      <c r="G37" s="141"/>
      <c r="H37" s="141"/>
      <c r="I37" s="141"/>
      <c r="J37" s="141"/>
      <c r="K37" s="142"/>
      <c r="L37" s="76" t="str">
        <f ca="1">LISTA!D31</f>
        <v>M</v>
      </c>
      <c r="M37" s="78"/>
      <c r="N37" s="82"/>
      <c r="O37" s="82"/>
      <c r="P37" s="83">
        <f t="shared" ca="1" si="0"/>
        <v>0</v>
      </c>
      <c r="Q37" s="82"/>
      <c r="R37" s="82"/>
      <c r="S37" s="84"/>
      <c r="T37" s="84">
        <f t="shared" ca="1" si="1"/>
        <v>0</v>
      </c>
      <c r="U37" s="85"/>
      <c r="V37" s="82"/>
      <c r="W37" s="84"/>
      <c r="X37" s="84">
        <f t="shared" ca="1" si="2"/>
        <v>0</v>
      </c>
      <c r="Y37" s="84">
        <f t="shared" ca="1" si="3"/>
        <v>0</v>
      </c>
      <c r="Z37" s="143"/>
      <c r="AA37" s="144"/>
      <c r="AB37" s="145"/>
      <c r="AC37" s="86">
        <f t="shared" ca="1" si="4"/>
        <v>24</v>
      </c>
      <c r="AD37" s="224"/>
      <c r="AE37" s="224"/>
      <c r="AF37" s="108"/>
    </row>
    <row r="38" spans="1:32" ht="15.75" customHeight="1" thickBot="1">
      <c r="A38" s="76">
        <f ca="1">LISTA!A32</f>
        <v>25</v>
      </c>
      <c r="B38" s="76">
        <f ca="1">LISTA!B32</f>
        <v>72918</v>
      </c>
      <c r="C38" s="140" t="str">
        <f ca="1">LISTA!C32</f>
        <v>MARIO CAMUNDONGO NANBALO</v>
      </c>
      <c r="D38" s="141"/>
      <c r="E38" s="141"/>
      <c r="F38" s="141"/>
      <c r="G38" s="141"/>
      <c r="H38" s="141"/>
      <c r="I38" s="141"/>
      <c r="J38" s="141"/>
      <c r="K38" s="142"/>
      <c r="L38" s="76" t="str">
        <f ca="1">LISTA!D32</f>
        <v>M</v>
      </c>
      <c r="M38" s="78"/>
      <c r="N38" s="82"/>
      <c r="O38" s="82"/>
      <c r="P38" s="83">
        <f t="shared" ca="1" si="0"/>
        <v>0</v>
      </c>
      <c r="Q38" s="82"/>
      <c r="R38" s="82"/>
      <c r="S38" s="84"/>
      <c r="T38" s="84">
        <f t="shared" ca="1" si="1"/>
        <v>0</v>
      </c>
      <c r="U38" s="85"/>
      <c r="V38" s="82"/>
      <c r="W38" s="84"/>
      <c r="X38" s="84">
        <f t="shared" ca="1" si="2"/>
        <v>0</v>
      </c>
      <c r="Y38" s="84">
        <f t="shared" ca="1" si="3"/>
        <v>0</v>
      </c>
      <c r="Z38" s="143"/>
      <c r="AA38" s="144"/>
      <c r="AB38" s="145"/>
      <c r="AC38" s="86">
        <f t="shared" ca="1" si="4"/>
        <v>25</v>
      </c>
      <c r="AD38" s="224"/>
      <c r="AE38" s="224"/>
      <c r="AF38" s="108"/>
    </row>
    <row r="39" spans="1:32" ht="15.75" customHeight="1" thickBot="1">
      <c r="A39" s="76">
        <f ca="1">LISTA!A33</f>
        <v>26</v>
      </c>
      <c r="B39" s="76">
        <f ca="1">LISTA!B33</f>
        <v>71603</v>
      </c>
      <c r="C39" s="140" t="str">
        <f ca="1">LISTA!C33</f>
        <v>MOISÉS MENDONÇA DOMINGOS</v>
      </c>
      <c r="D39" s="141"/>
      <c r="E39" s="141"/>
      <c r="F39" s="141"/>
      <c r="G39" s="141"/>
      <c r="H39" s="141"/>
      <c r="I39" s="141"/>
      <c r="J39" s="141"/>
      <c r="K39" s="142"/>
      <c r="L39" s="76" t="str">
        <f ca="1">LISTA!D33</f>
        <v>M</v>
      </c>
      <c r="M39" s="78"/>
      <c r="N39" s="82"/>
      <c r="O39" s="82"/>
      <c r="P39" s="83">
        <f t="shared" ca="1" si="0"/>
        <v>0</v>
      </c>
      <c r="Q39" s="82"/>
      <c r="R39" s="82"/>
      <c r="S39" s="84"/>
      <c r="T39" s="84">
        <f t="shared" ca="1" si="1"/>
        <v>0</v>
      </c>
      <c r="U39" s="85"/>
      <c r="V39" s="82"/>
      <c r="W39" s="84"/>
      <c r="X39" s="84">
        <f t="shared" ca="1" si="2"/>
        <v>0</v>
      </c>
      <c r="Y39" s="84">
        <f t="shared" ca="1" si="3"/>
        <v>0</v>
      </c>
      <c r="Z39" s="143"/>
      <c r="AA39" s="144"/>
      <c r="AB39" s="145"/>
      <c r="AC39" s="86">
        <f t="shared" ca="1" si="4"/>
        <v>26</v>
      </c>
      <c r="AD39" s="224"/>
      <c r="AE39" s="224"/>
      <c r="AF39" s="108"/>
    </row>
    <row r="40" spans="1:32" ht="15.75" customHeight="1" thickBot="1">
      <c r="A40" s="76">
        <f ca="1">LISTA!A34</f>
        <v>27</v>
      </c>
      <c r="B40" s="76">
        <f ca="1">LISTA!B34</f>
        <v>71604</v>
      </c>
      <c r="C40" s="140" t="str">
        <f ca="1">LISTA!C34</f>
        <v>NAZARETO DE FÁTIMA BENGUE INGLÊS</v>
      </c>
      <c r="D40" s="141"/>
      <c r="E40" s="141"/>
      <c r="F40" s="141"/>
      <c r="G40" s="141"/>
      <c r="H40" s="141"/>
      <c r="I40" s="141"/>
      <c r="J40" s="141"/>
      <c r="K40" s="142"/>
      <c r="L40" s="76" t="str">
        <f ca="1">LISTA!D34</f>
        <v>M</v>
      </c>
      <c r="M40" s="78"/>
      <c r="N40" s="82"/>
      <c r="O40" s="82"/>
      <c r="P40" s="83">
        <f t="shared" ca="1" si="0"/>
        <v>0</v>
      </c>
      <c r="Q40" s="82"/>
      <c r="R40" s="82"/>
      <c r="S40" s="84"/>
      <c r="T40" s="84">
        <f t="shared" ca="1" si="1"/>
        <v>0</v>
      </c>
      <c r="U40" s="85"/>
      <c r="V40" s="82"/>
      <c r="W40" s="84"/>
      <c r="X40" s="84">
        <f t="shared" ca="1" si="2"/>
        <v>0</v>
      </c>
      <c r="Y40" s="84">
        <f t="shared" ca="1" si="3"/>
        <v>0</v>
      </c>
      <c r="Z40" s="143"/>
      <c r="AA40" s="144"/>
      <c r="AB40" s="145"/>
      <c r="AC40" s="86">
        <f t="shared" ca="1" si="4"/>
        <v>27</v>
      </c>
      <c r="AD40" s="224"/>
      <c r="AE40" s="224"/>
      <c r="AF40" s="108"/>
    </row>
    <row r="41" spans="1:32" ht="15.75" customHeight="1" thickBot="1">
      <c r="A41" s="76">
        <f ca="1">LISTA!A35</f>
        <v>28</v>
      </c>
      <c r="B41" s="76">
        <f ca="1">LISTA!B35</f>
        <v>71665</v>
      </c>
      <c r="C41" s="140" t="str">
        <f ca="1">LISTA!C35</f>
        <v>ONÊSIMO MENDONÇA COELHO</v>
      </c>
      <c r="D41" s="141"/>
      <c r="E41" s="141"/>
      <c r="F41" s="141"/>
      <c r="G41" s="141"/>
      <c r="H41" s="141"/>
      <c r="I41" s="141"/>
      <c r="J41" s="141"/>
      <c r="K41" s="142"/>
      <c r="L41" s="76" t="str">
        <f ca="1">LISTA!D35</f>
        <v>M</v>
      </c>
      <c r="M41" s="78"/>
      <c r="N41" s="82"/>
      <c r="O41" s="82"/>
      <c r="P41" s="83">
        <f t="shared" ca="1" si="0"/>
        <v>0</v>
      </c>
      <c r="Q41" s="82"/>
      <c r="R41" s="82"/>
      <c r="S41" s="84"/>
      <c r="T41" s="84">
        <f t="shared" ca="1" si="1"/>
        <v>0</v>
      </c>
      <c r="U41" s="85"/>
      <c r="V41" s="82"/>
      <c r="W41" s="84"/>
      <c r="X41" s="84">
        <f t="shared" ca="1" si="2"/>
        <v>0</v>
      </c>
      <c r="Y41" s="84">
        <f t="shared" ca="1" si="3"/>
        <v>0</v>
      </c>
      <c r="Z41" s="143"/>
      <c r="AA41" s="144"/>
      <c r="AB41" s="145"/>
      <c r="AC41" s="86">
        <f t="shared" ca="1" si="4"/>
        <v>28</v>
      </c>
      <c r="AD41" s="224"/>
      <c r="AE41" s="224"/>
      <c r="AF41" s="108"/>
    </row>
    <row r="42" spans="1:32" ht="15.75" customHeight="1" thickBot="1">
      <c r="A42" s="76">
        <f ca="1">LISTA!A36</f>
        <v>29</v>
      </c>
      <c r="B42" s="76">
        <f ca="1">LISTA!B36</f>
        <v>71611</v>
      </c>
      <c r="C42" s="140" t="str">
        <f ca="1">LISTA!C36</f>
        <v>PAULO ALFREDO XAVIER KOMBO</v>
      </c>
      <c r="D42" s="141"/>
      <c r="E42" s="141"/>
      <c r="F42" s="141"/>
      <c r="G42" s="141"/>
      <c r="H42" s="141"/>
      <c r="I42" s="141"/>
      <c r="J42" s="141"/>
      <c r="K42" s="142"/>
      <c r="L42" s="76" t="str">
        <f ca="1">LISTA!D36</f>
        <v>M</v>
      </c>
      <c r="M42" s="78"/>
      <c r="N42" s="82"/>
      <c r="O42" s="82"/>
      <c r="P42" s="83">
        <f t="shared" ca="1" si="0"/>
        <v>0</v>
      </c>
      <c r="Q42" s="82"/>
      <c r="R42" s="82"/>
      <c r="S42" s="84"/>
      <c r="T42" s="84">
        <f t="shared" ca="1" si="1"/>
        <v>0</v>
      </c>
      <c r="U42" s="85"/>
      <c r="V42" s="82"/>
      <c r="W42" s="84"/>
      <c r="X42" s="84">
        <f t="shared" ca="1" si="2"/>
        <v>0</v>
      </c>
      <c r="Y42" s="84">
        <f t="shared" ca="1" si="3"/>
        <v>0</v>
      </c>
      <c r="Z42" s="143"/>
      <c r="AA42" s="144"/>
      <c r="AB42" s="145"/>
      <c r="AC42" s="86">
        <f t="shared" ca="1" si="4"/>
        <v>29</v>
      </c>
      <c r="AD42" s="224"/>
      <c r="AE42" s="224"/>
      <c r="AF42" s="108"/>
    </row>
    <row r="43" spans="1:32" ht="15.75" customHeight="1" thickBot="1">
      <c r="A43" s="76">
        <f ca="1">LISTA!A37</f>
        <v>30</v>
      </c>
      <c r="B43" s="76">
        <f ca="1">LISTA!B37</f>
        <v>71612</v>
      </c>
      <c r="C43" s="140" t="str">
        <f ca="1">LISTA!C37</f>
        <v>ROSA SARA CABRAL VUMBA</v>
      </c>
      <c r="D43" s="141"/>
      <c r="E43" s="141"/>
      <c r="F43" s="141"/>
      <c r="G43" s="141"/>
      <c r="H43" s="141"/>
      <c r="I43" s="141"/>
      <c r="J43" s="141"/>
      <c r="K43" s="142"/>
      <c r="L43" s="76" t="str">
        <f ca="1">LISTA!D37</f>
        <v>F</v>
      </c>
      <c r="M43" s="78"/>
      <c r="N43" s="82"/>
      <c r="O43" s="82"/>
      <c r="P43" s="83">
        <f t="shared" ca="1" si="0"/>
        <v>0</v>
      </c>
      <c r="Q43" s="82"/>
      <c r="R43" s="82"/>
      <c r="S43" s="84"/>
      <c r="T43" s="84">
        <f t="shared" ca="1" si="1"/>
        <v>0</v>
      </c>
      <c r="U43" s="85"/>
      <c r="V43" s="82"/>
      <c r="W43" s="84"/>
      <c r="X43" s="84">
        <f t="shared" ca="1" si="2"/>
        <v>0</v>
      </c>
      <c r="Y43" s="84">
        <f t="shared" ca="1" si="3"/>
        <v>0</v>
      </c>
      <c r="Z43" s="143"/>
      <c r="AA43" s="144"/>
      <c r="AB43" s="145"/>
      <c r="AC43" s="86">
        <f t="shared" ca="1" si="4"/>
        <v>30</v>
      </c>
      <c r="AD43" s="224"/>
      <c r="AE43" s="224"/>
      <c r="AF43" s="108"/>
    </row>
    <row r="44" spans="1:32" ht="15.75" customHeight="1" thickBot="1">
      <c r="A44" s="76">
        <f ca="1">LISTA!A38</f>
        <v>31</v>
      </c>
      <c r="B44" s="76">
        <f ca="1">LISTA!B38</f>
        <v>68722</v>
      </c>
      <c r="C44" s="140" t="str">
        <f ca="1">LISTA!C38</f>
        <v>STEFANE DEISE VEMBA QUINANA</v>
      </c>
      <c r="D44" s="141"/>
      <c r="E44" s="141"/>
      <c r="F44" s="141"/>
      <c r="G44" s="141"/>
      <c r="H44" s="141"/>
      <c r="I44" s="141"/>
      <c r="J44" s="141"/>
      <c r="K44" s="142"/>
      <c r="L44" s="76" t="str">
        <f ca="1">LISTA!D38</f>
        <v>F</v>
      </c>
      <c r="M44" s="78"/>
      <c r="N44" s="82"/>
      <c r="O44" s="82"/>
      <c r="P44" s="83">
        <f t="shared" ca="1" si="0"/>
        <v>0</v>
      </c>
      <c r="Q44" s="82"/>
      <c r="R44" s="82"/>
      <c r="S44" s="84"/>
      <c r="T44" s="84">
        <f t="shared" ca="1" si="1"/>
        <v>0</v>
      </c>
      <c r="U44" s="85"/>
      <c r="V44" s="82"/>
      <c r="W44" s="84"/>
      <c r="X44" s="84">
        <f t="shared" ca="1" si="2"/>
        <v>0</v>
      </c>
      <c r="Y44" s="84">
        <f t="shared" ca="1" si="3"/>
        <v>0</v>
      </c>
      <c r="Z44" s="143"/>
      <c r="AA44" s="144"/>
      <c r="AB44" s="145"/>
      <c r="AC44" s="86">
        <f t="shared" ca="1" si="4"/>
        <v>31</v>
      </c>
      <c r="AD44" s="224"/>
      <c r="AE44" s="224"/>
      <c r="AF44" s="108"/>
    </row>
    <row r="45" spans="1:32" ht="15.75" customHeight="1" thickBot="1">
      <c r="A45" s="76">
        <f ca="1">LISTA!A39</f>
        <v>32</v>
      </c>
      <c r="B45" s="76">
        <f ca="1">LISTA!B39</f>
        <v>65824</v>
      </c>
      <c r="C45" s="140" t="str">
        <f ca="1">LISTA!C39</f>
        <v>WANDERSON CRISTIANO JOSÉ MORAIS(Exame especial)</v>
      </c>
      <c r="D45" s="141"/>
      <c r="E45" s="141"/>
      <c r="F45" s="141"/>
      <c r="G45" s="141"/>
      <c r="H45" s="141"/>
      <c r="I45" s="141"/>
      <c r="J45" s="141"/>
      <c r="K45" s="142"/>
      <c r="L45" s="76" t="str">
        <f ca="1">LISTA!D39</f>
        <v>m</v>
      </c>
      <c r="M45" s="78"/>
      <c r="N45" s="82"/>
      <c r="O45" s="82"/>
      <c r="P45" s="83">
        <f t="shared" ca="1" si="0"/>
        <v>0</v>
      </c>
      <c r="Q45" s="82"/>
      <c r="R45" s="82"/>
      <c r="S45" s="84"/>
      <c r="T45" s="84">
        <f t="shared" ca="1" si="1"/>
        <v>0</v>
      </c>
      <c r="U45" s="85"/>
      <c r="V45" s="82"/>
      <c r="W45" s="84"/>
      <c r="X45" s="84">
        <f t="shared" ca="1" si="2"/>
        <v>0</v>
      </c>
      <c r="Y45" s="84">
        <f t="shared" ca="1" si="3"/>
        <v>0</v>
      </c>
      <c r="Z45" s="143"/>
      <c r="AA45" s="144"/>
      <c r="AB45" s="145"/>
      <c r="AC45" s="86">
        <f t="shared" ca="1" si="4"/>
        <v>32</v>
      </c>
      <c r="AD45" s="224"/>
      <c r="AE45" s="224"/>
      <c r="AF45" s="108"/>
    </row>
    <row r="46" spans="1:32" ht="15.75" customHeight="1" thickBot="1">
      <c r="A46" s="76">
        <f ca="1">LISTA!A40</f>
        <v>33</v>
      </c>
      <c r="B46" s="76">
        <f ca="1">LISTA!B40</f>
        <v>68668</v>
      </c>
      <c r="C46" s="140" t="str">
        <f ca="1">LISTA!C40</f>
        <v>PEDRO PETELSON PEQUENO LOURENÇO(EXAME ESPECIAL)</v>
      </c>
      <c r="D46" s="141"/>
      <c r="E46" s="141"/>
      <c r="F46" s="141"/>
      <c r="G46" s="141"/>
      <c r="H46" s="141"/>
      <c r="I46" s="141"/>
      <c r="J46" s="141"/>
      <c r="K46" s="142"/>
      <c r="L46" s="76" t="str">
        <f ca="1">LISTA!D40</f>
        <v>M</v>
      </c>
      <c r="M46" s="78"/>
      <c r="N46" s="82"/>
      <c r="O46" s="82"/>
      <c r="P46" s="83">
        <f t="shared" ca="1" si="0"/>
        <v>0</v>
      </c>
      <c r="Q46" s="82"/>
      <c r="R46" s="82"/>
      <c r="S46" s="84"/>
      <c r="T46" s="84">
        <f t="shared" ca="1" si="1"/>
        <v>0</v>
      </c>
      <c r="U46" s="85"/>
      <c r="V46" s="82"/>
      <c r="W46" s="84"/>
      <c r="X46" s="84">
        <f t="shared" ca="1" si="2"/>
        <v>0</v>
      </c>
      <c r="Y46" s="84">
        <f t="shared" ca="1" si="3"/>
        <v>0</v>
      </c>
      <c r="Z46" s="143"/>
      <c r="AA46" s="144"/>
      <c r="AB46" s="145"/>
      <c r="AC46" s="86">
        <f t="shared" ca="1" si="4"/>
        <v>33</v>
      </c>
      <c r="AD46" s="224"/>
      <c r="AE46" s="224"/>
      <c r="AF46" s="108"/>
    </row>
    <row r="47" spans="1:32" ht="15.75" customHeight="1" thickBot="1">
      <c r="A47" s="76">
        <f ca="1">LISTA!A41</f>
        <v>34</v>
      </c>
      <c r="B47" s="76">
        <f ca="1">LISTA!B41</f>
        <v>68703</v>
      </c>
      <c r="C47" s="140" t="str">
        <f ca="1">LISTA!C41</f>
        <v>JOEL PANZO JOSÉ(EXAME ESPECIAL)</v>
      </c>
      <c r="D47" s="141"/>
      <c r="E47" s="141"/>
      <c r="F47" s="141"/>
      <c r="G47" s="141"/>
      <c r="H47" s="141"/>
      <c r="I47" s="141"/>
      <c r="J47" s="141"/>
      <c r="K47" s="142"/>
      <c r="L47" s="76" t="str">
        <f ca="1">LISTA!D41</f>
        <v>M</v>
      </c>
      <c r="M47" s="78"/>
      <c r="N47" s="82"/>
      <c r="O47" s="82"/>
      <c r="P47" s="83">
        <f t="shared" ref="P47" ca="1" si="5">IFERROR(AVERAGE(N47:O47),0)</f>
        <v>0</v>
      </c>
      <c r="Q47" s="82"/>
      <c r="R47" s="82"/>
      <c r="S47" s="84"/>
      <c r="T47" s="84">
        <f t="shared" ref="T47" ca="1" si="6">IFERROR(AVERAGE(R47:S47),0)</f>
        <v>0</v>
      </c>
      <c r="U47" s="85"/>
      <c r="V47" s="82"/>
      <c r="W47" s="84"/>
      <c r="X47" s="84">
        <f t="shared" ref="X47" ca="1" si="7">IFERROR(AVERAGE(V47:W47),0)</f>
        <v>0</v>
      </c>
      <c r="Y47" s="84">
        <f t="shared" ref="Y47" ca="1" si="8">AVERAGE(X47,T47,P47)</f>
        <v>0</v>
      </c>
      <c r="Z47" s="143"/>
      <c r="AA47" s="144"/>
      <c r="AB47" s="145"/>
      <c r="AC47" s="86">
        <f t="shared" ref="AC47" ca="1" si="9">A47</f>
        <v>34</v>
      </c>
      <c r="AD47" s="224"/>
      <c r="AE47" s="224"/>
      <c r="AF47" s="224"/>
    </row>
    <row r="48" spans="1:32" ht="15.75" customHeight="1" thickBot="1">
      <c r="A48" s="178" t="s">
        <v>15</v>
      </c>
      <c r="B48" s="178">
        <f ca="1">COUNTIF(L14:L47,"=M")</f>
        <v>28</v>
      </c>
      <c r="C48" s="182" t="s">
        <v>78</v>
      </c>
      <c r="D48" s="183"/>
      <c r="E48" s="183"/>
      <c r="F48" s="183"/>
      <c r="G48" s="183"/>
      <c r="H48" s="183"/>
      <c r="I48" s="183"/>
      <c r="J48" s="183"/>
      <c r="K48" s="184"/>
      <c r="L48" s="185" t="s">
        <v>79</v>
      </c>
      <c r="M48" s="185"/>
      <c r="N48" s="185"/>
      <c r="O48" s="185"/>
      <c r="P48" s="185"/>
      <c r="Q48" s="185"/>
      <c r="R48" s="185" t="s">
        <v>80</v>
      </c>
      <c r="S48" s="185"/>
      <c r="T48" s="185"/>
      <c r="U48" s="185"/>
      <c r="V48" s="185"/>
      <c r="W48" s="185"/>
      <c r="X48" s="185" t="s">
        <v>80</v>
      </c>
      <c r="Y48" s="185"/>
      <c r="Z48" s="185"/>
      <c r="AA48" s="185"/>
      <c r="AB48" s="185"/>
      <c r="AC48" s="186"/>
      <c r="AD48" s="224"/>
      <c r="AE48" s="224"/>
      <c r="AF48" s="224"/>
    </row>
    <row r="49" spans="1:32" ht="14.25" customHeight="1" thickBot="1">
      <c r="A49" s="233"/>
      <c r="B49" s="233"/>
      <c r="C49" s="187" t="s">
        <v>81</v>
      </c>
      <c r="D49" s="188"/>
      <c r="E49" s="188"/>
      <c r="F49" s="188"/>
      <c r="G49" s="188"/>
      <c r="H49" s="188"/>
      <c r="I49" s="188"/>
      <c r="J49" s="188"/>
      <c r="K49" s="189"/>
      <c r="L49" s="177" t="s">
        <v>82</v>
      </c>
      <c r="M49" s="233"/>
      <c r="N49" s="233"/>
      <c r="O49" s="177" t="s">
        <v>83</v>
      </c>
      <c r="P49" s="233"/>
      <c r="Q49" s="233"/>
      <c r="R49" s="177" t="s">
        <v>82</v>
      </c>
      <c r="S49" s="233"/>
      <c r="T49" s="233"/>
      <c r="U49" s="177" t="s">
        <v>83</v>
      </c>
      <c r="V49" s="233"/>
      <c r="W49" s="233"/>
      <c r="X49" s="177" t="s">
        <v>82</v>
      </c>
      <c r="Y49" s="233"/>
      <c r="Z49" s="233"/>
      <c r="AA49" s="177" t="s">
        <v>83</v>
      </c>
      <c r="AB49" s="233"/>
      <c r="AC49" s="234"/>
      <c r="AD49" s="108"/>
      <c r="AE49" s="108"/>
      <c r="AF49" s="108"/>
    </row>
    <row r="50" spans="1:32" ht="14.25" customHeight="1" thickBot="1">
      <c r="A50" s="178" t="s">
        <v>24</v>
      </c>
      <c r="B50" s="178">
        <f ca="1">COUNTIF(L14:L47,"=F")</f>
        <v>6</v>
      </c>
      <c r="C50" s="179" t="s">
        <v>84</v>
      </c>
      <c r="D50" s="180"/>
      <c r="E50" s="180"/>
      <c r="F50" s="180"/>
      <c r="G50" s="180"/>
      <c r="H50" s="180"/>
      <c r="I50" s="180"/>
      <c r="J50" s="180"/>
      <c r="K50" s="181"/>
      <c r="L50" s="72" t="s">
        <v>15</v>
      </c>
      <c r="M50" s="72" t="s">
        <v>24</v>
      </c>
      <c r="N50" s="72" t="s">
        <v>71</v>
      </c>
      <c r="O50" s="72" t="s">
        <v>15</v>
      </c>
      <c r="P50" s="72" t="s">
        <v>24</v>
      </c>
      <c r="Q50" s="72" t="s">
        <v>71</v>
      </c>
      <c r="R50" s="72" t="s">
        <v>15</v>
      </c>
      <c r="S50" s="72" t="s">
        <v>24</v>
      </c>
      <c r="T50" s="72" t="s">
        <v>71</v>
      </c>
      <c r="U50" s="72" t="s">
        <v>15</v>
      </c>
      <c r="V50" s="72" t="s">
        <v>24</v>
      </c>
      <c r="W50" s="72" t="s">
        <v>71</v>
      </c>
      <c r="X50" s="72" t="s">
        <v>15</v>
      </c>
      <c r="Y50" s="72" t="s">
        <v>24</v>
      </c>
      <c r="Z50" s="72" t="s">
        <v>71</v>
      </c>
      <c r="AA50" s="72" t="s">
        <v>15</v>
      </c>
      <c r="AB50" s="72" t="s">
        <v>24</v>
      </c>
      <c r="AC50" s="90" t="s">
        <v>71</v>
      </c>
      <c r="AD50" s="224"/>
      <c r="AE50" s="224"/>
      <c r="AF50" s="224"/>
    </row>
    <row r="51" spans="1:32" ht="15" customHeight="1" thickBot="1">
      <c r="A51" s="233"/>
      <c r="B51" s="233"/>
      <c r="C51" s="179" t="s">
        <v>85</v>
      </c>
      <c r="D51" s="180"/>
      <c r="E51" s="180"/>
      <c r="F51" s="180"/>
      <c r="G51" s="180"/>
      <c r="H51" s="180"/>
      <c r="I51" s="180"/>
      <c r="J51" s="180"/>
      <c r="K51" s="181"/>
      <c r="L51" s="91">
        <f ca="1">COUNTIFS(L14:L46,"=M",P14:P46,"&gt;=9,5")</f>
        <v>0</v>
      </c>
      <c r="M51" s="91">
        <f ca="1">COUNTIFS(L14:L46,"=F",P14:P46,"&gt;=9,5")</f>
        <v>0</v>
      </c>
      <c r="N51" s="92">
        <f ca="1">(M51+L51)</f>
        <v>0</v>
      </c>
      <c r="O51" s="93">
        <f ca="1">COUNTIFS(L14:L46,"=M",P14:P46,"&lt;9,5")</f>
        <v>27</v>
      </c>
      <c r="P51" s="93">
        <f ca="1">COUNTIFS(L14:L46,"=F",P14:P46,"&lt;9,5")</f>
        <v>6</v>
      </c>
      <c r="Q51" s="94">
        <f ca="1">(P51+O51)</f>
        <v>33</v>
      </c>
      <c r="R51" s="91">
        <f ca="1">COUNTIFS(L14:L46,"=M",T14:T46,"&gt;=9,5")</f>
        <v>0</v>
      </c>
      <c r="S51" s="91">
        <f ca="1">COUNTIFS(L14:L46,"=F",T14:T46,"&gt;=9,5")</f>
        <v>0</v>
      </c>
      <c r="T51" s="92">
        <f ca="1">(S51+R51)</f>
        <v>0</v>
      </c>
      <c r="U51" s="93">
        <f ca="1">COUNTIFS(L14:L46,"=M",T14:T46,"&lt;9,5")</f>
        <v>27</v>
      </c>
      <c r="V51" s="93">
        <f ca="1">COUNTIFS(L14:L46,"=F",T14:T46,"&lt;9,5")</f>
        <v>6</v>
      </c>
      <c r="W51" s="94">
        <f ca="1">(V51+U51)</f>
        <v>33</v>
      </c>
      <c r="X51" s="91">
        <f ca="1">COUNTIFS(L14:L46,"=M",X14:X46,"&gt;=9,5")</f>
        <v>0</v>
      </c>
      <c r="Y51" s="91">
        <f ca="1">COUNTIFS(L14:L46,"=F",X14:X46,"&gt;=9,5")</f>
        <v>0</v>
      </c>
      <c r="Z51" s="92">
        <f ca="1">(Y51+X51)</f>
        <v>0</v>
      </c>
      <c r="AA51" s="93">
        <f ca="1">COUNTIFS(L14:L46,"=M",X14:X46,"&lt;9,5")</f>
        <v>27</v>
      </c>
      <c r="AB51" s="93">
        <f ca="1">COUNTIFS(L14:L46,"=F",X14:X46,"&lt;9,5")</f>
        <v>6</v>
      </c>
      <c r="AC51" s="95">
        <f ca="1">(AB51+AA51)</f>
        <v>33</v>
      </c>
      <c r="AD51" s="224"/>
      <c r="AE51" s="224"/>
      <c r="AF51" s="224"/>
    </row>
    <row r="52" spans="1:32" ht="14.25" customHeight="1" thickBot="1">
      <c r="A52" s="178" t="s">
        <v>71</v>
      </c>
      <c r="B52" s="178">
        <f ca="1">(B48+B50)</f>
        <v>34</v>
      </c>
      <c r="C52" s="179" t="s">
        <v>86</v>
      </c>
      <c r="D52" s="180"/>
      <c r="E52" s="180"/>
      <c r="F52" s="180"/>
      <c r="G52" s="180"/>
      <c r="H52" s="180"/>
      <c r="I52" s="180"/>
      <c r="J52" s="180"/>
      <c r="K52" s="181"/>
      <c r="L52" s="190" t="s">
        <v>87</v>
      </c>
      <c r="M52" s="233"/>
      <c r="N52" s="233"/>
      <c r="O52" s="190" t="s">
        <v>87</v>
      </c>
      <c r="P52" s="233"/>
      <c r="Q52" s="233"/>
      <c r="R52" s="190" t="s">
        <v>87</v>
      </c>
      <c r="S52" s="233"/>
      <c r="T52" s="233"/>
      <c r="U52" s="190" t="s">
        <v>87</v>
      </c>
      <c r="V52" s="233"/>
      <c r="W52" s="233"/>
      <c r="X52" s="190" t="s">
        <v>87</v>
      </c>
      <c r="Y52" s="233"/>
      <c r="Z52" s="233"/>
      <c r="AA52" s="190" t="s">
        <v>87</v>
      </c>
      <c r="AB52" s="233"/>
      <c r="AC52" s="234"/>
      <c r="AD52" s="108"/>
      <c r="AE52" s="108"/>
      <c r="AF52" s="108"/>
    </row>
    <row r="53" spans="1:32" ht="15.75" customHeight="1" thickBot="1">
      <c r="A53" s="233"/>
      <c r="B53" s="233"/>
      <c r="C53" s="179"/>
      <c r="D53" s="180"/>
      <c r="E53" s="180"/>
      <c r="F53" s="180"/>
      <c r="G53" s="180"/>
      <c r="H53" s="180"/>
      <c r="I53" s="180"/>
      <c r="J53" s="180"/>
      <c r="K53" s="181"/>
      <c r="L53" s="91">
        <f ca="1">(L51*100)/B52</f>
        <v>0</v>
      </c>
      <c r="M53" s="96">
        <f ca="1">(M51*100)/B52</f>
        <v>0</v>
      </c>
      <c r="N53" s="96">
        <f ca="1">L53+M53</f>
        <v>0</v>
      </c>
      <c r="O53" s="93">
        <f ca="1">(O51*100)/B52</f>
        <v>79.411764705882348</v>
      </c>
      <c r="P53" s="97">
        <f ca="1">(P51*100)/B52</f>
        <v>17.647058823529413</v>
      </c>
      <c r="Q53" s="97">
        <f ca="1">O53+P53</f>
        <v>97.058823529411768</v>
      </c>
      <c r="R53" s="91">
        <f ca="1">(R51*100)/B52</f>
        <v>0</v>
      </c>
      <c r="S53" s="96">
        <f ca="1">(S51*100)/B52</f>
        <v>0</v>
      </c>
      <c r="T53" s="96">
        <f ca="1">R53+S53</f>
        <v>0</v>
      </c>
      <c r="U53" s="93">
        <f ca="1">(U51*100)/B52</f>
        <v>79.411764705882348</v>
      </c>
      <c r="V53" s="97">
        <f ca="1">(V51*100)/B52</f>
        <v>17.647058823529413</v>
      </c>
      <c r="W53" s="97">
        <f ca="1">U53+V53</f>
        <v>97.058823529411768</v>
      </c>
      <c r="X53" s="91">
        <f ca="1">(X51*100)/B52</f>
        <v>0</v>
      </c>
      <c r="Y53" s="96">
        <f ca="1">(Y51*100)/B52</f>
        <v>0</v>
      </c>
      <c r="Z53" s="96">
        <f ca="1">X53+Y53</f>
        <v>0</v>
      </c>
      <c r="AA53" s="93">
        <f ca="1">(AA51*100)/B52</f>
        <v>79.411764705882348</v>
      </c>
      <c r="AB53" s="97">
        <f ca="1">(AB51*100)/B52</f>
        <v>17.647058823529413</v>
      </c>
      <c r="AC53" s="98">
        <f ca="1">AA53+AB53</f>
        <v>97.058823529411768</v>
      </c>
      <c r="AD53" s="108"/>
      <c r="AE53" s="108"/>
      <c r="AF53" s="108"/>
    </row>
    <row r="54" spans="1:32" ht="15.75" customHeight="1">
      <c r="A54" s="224"/>
      <c r="B54" s="224"/>
      <c r="C54" s="88"/>
      <c r="D54" s="88"/>
      <c r="E54" s="88"/>
      <c r="F54" s="88"/>
      <c r="G54" s="88"/>
      <c r="H54" s="88"/>
      <c r="I54" s="88"/>
      <c r="J54" s="88"/>
      <c r="K54" s="88"/>
      <c r="L54" s="235"/>
      <c r="M54" s="235"/>
      <c r="N54" s="236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</row>
    <row r="55" spans="1:32" ht="15" customHeight="1">
      <c r="A55" s="224"/>
      <c r="B55" s="155"/>
      <c r="C55" s="155"/>
      <c r="D55" s="112"/>
      <c r="E55" s="112"/>
      <c r="F55" s="112"/>
      <c r="G55" s="112"/>
      <c r="H55" s="112"/>
      <c r="I55" s="112"/>
      <c r="J55" s="112"/>
      <c r="K55" s="112"/>
      <c r="L55" s="224"/>
      <c r="M55" s="224"/>
      <c r="N55" s="224"/>
      <c r="O55" s="224"/>
      <c r="P55" s="224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224"/>
    </row>
    <row r="56" spans="1:32" ht="15.75" customHeight="1">
      <c r="A56" s="111" t="s">
        <v>88</v>
      </c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08"/>
      <c r="R56" s="108"/>
      <c r="S56" s="237" t="s">
        <v>89</v>
      </c>
      <c r="T56" s="225"/>
      <c r="U56" s="225"/>
      <c r="V56" s="225"/>
      <c r="W56" s="225"/>
      <c r="X56" s="225"/>
      <c r="Y56" s="225"/>
      <c r="Z56" s="225"/>
      <c r="AA56" s="225"/>
      <c r="AB56" s="225"/>
      <c r="AC56" s="225"/>
      <c r="AD56" s="108"/>
      <c r="AE56" s="108"/>
      <c r="AF56" s="108"/>
    </row>
    <row r="57" spans="1:32" ht="15" customHeight="1">
      <c r="A57" s="224"/>
      <c r="B57" s="155"/>
      <c r="C57" s="155"/>
      <c r="D57" s="112"/>
      <c r="E57" s="112"/>
      <c r="F57" s="112"/>
      <c r="G57" s="112"/>
      <c r="H57" s="112"/>
      <c r="I57" s="112"/>
      <c r="J57" s="112"/>
      <c r="K57" s="112"/>
      <c r="L57" s="224"/>
      <c r="M57" s="224"/>
      <c r="N57" s="224"/>
      <c r="O57" s="224"/>
      <c r="P57" s="224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</row>
    <row r="58" spans="1:32" ht="15.75" customHeight="1">
      <c r="A58" s="108"/>
      <c r="B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</row>
    <row r="59" spans="1:32" ht="15.75" customHeight="1">
      <c r="A59" s="108"/>
      <c r="B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108"/>
    </row>
    <row r="60" spans="1:32" ht="15.75" customHeight="1">
      <c r="A60" s="108"/>
      <c r="B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</row>
    <row r="61" spans="1:32" ht="15.75" customHeight="1">
      <c r="A61" s="108"/>
      <c r="B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</row>
    <row r="62" spans="1:32" ht="15.75" customHeight="1">
      <c r="A62" s="108"/>
      <c r="B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</row>
    <row r="63" spans="1:32" ht="15.75" customHeight="1">
      <c r="A63" s="108"/>
      <c r="B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</row>
    <row r="64" spans="1:32" ht="15.75" customHeight="1">
      <c r="A64" s="108"/>
      <c r="B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mergeCells count="124">
    <mergeCell ref="B57:C57"/>
    <mergeCell ref="U52:W52"/>
    <mergeCell ref="X52:Z52"/>
    <mergeCell ref="AA52:AC52"/>
    <mergeCell ref="C53:K53"/>
    <mergeCell ref="B55:C55"/>
    <mergeCell ref="S56:AC56"/>
    <mergeCell ref="A52:A53"/>
    <mergeCell ref="B52:B53"/>
    <mergeCell ref="C52:K52"/>
    <mergeCell ref="L52:N52"/>
    <mergeCell ref="O52:Q52"/>
    <mergeCell ref="R52:T52"/>
    <mergeCell ref="O49:Q49"/>
    <mergeCell ref="R49:T49"/>
    <mergeCell ref="U49:W49"/>
    <mergeCell ref="X49:Z49"/>
    <mergeCell ref="AA49:AC49"/>
    <mergeCell ref="A50:A51"/>
    <mergeCell ref="B50:B51"/>
    <mergeCell ref="C50:K50"/>
    <mergeCell ref="C51:K51"/>
    <mergeCell ref="A48:A49"/>
    <mergeCell ref="B48:B49"/>
    <mergeCell ref="C48:K48"/>
    <mergeCell ref="L48:Q48"/>
    <mergeCell ref="R48:W48"/>
    <mergeCell ref="X48:AC48"/>
    <mergeCell ref="C49:K49"/>
    <mergeCell ref="L49:N49"/>
    <mergeCell ref="C45:K45"/>
    <mergeCell ref="Z45:AB45"/>
    <mergeCell ref="C46:K46"/>
    <mergeCell ref="Z46:AB46"/>
    <mergeCell ref="C42:K42"/>
    <mergeCell ref="Z42:AB42"/>
    <mergeCell ref="C43:K43"/>
    <mergeCell ref="Z43:AB43"/>
    <mergeCell ref="C44:K44"/>
    <mergeCell ref="Z44:AB44"/>
    <mergeCell ref="C39:K39"/>
    <mergeCell ref="Z39:AB39"/>
    <mergeCell ref="C40:K40"/>
    <mergeCell ref="Z40:AB40"/>
    <mergeCell ref="C41:K41"/>
    <mergeCell ref="Z41:AB41"/>
    <mergeCell ref="C36:K36"/>
    <mergeCell ref="Z36:AB36"/>
    <mergeCell ref="C37:K37"/>
    <mergeCell ref="Z37:AB37"/>
    <mergeCell ref="C38:K38"/>
    <mergeCell ref="Z38:AB38"/>
    <mergeCell ref="C33:K33"/>
    <mergeCell ref="Z33:AB33"/>
    <mergeCell ref="C34:K34"/>
    <mergeCell ref="Z34:AB34"/>
    <mergeCell ref="C35:K35"/>
    <mergeCell ref="Z35:AB35"/>
    <mergeCell ref="C30:K30"/>
    <mergeCell ref="Z30:AB30"/>
    <mergeCell ref="C31:K31"/>
    <mergeCell ref="Z31:AB31"/>
    <mergeCell ref="C32:K32"/>
    <mergeCell ref="Z32:AB32"/>
    <mergeCell ref="C27:K27"/>
    <mergeCell ref="Z27:AB27"/>
    <mergeCell ref="C28:K28"/>
    <mergeCell ref="Z28:AB28"/>
    <mergeCell ref="C29:K29"/>
    <mergeCell ref="Z29:AB29"/>
    <mergeCell ref="C24:K24"/>
    <mergeCell ref="Z24:AB24"/>
    <mergeCell ref="C25:K25"/>
    <mergeCell ref="Z25:AB25"/>
    <mergeCell ref="C26:K26"/>
    <mergeCell ref="Z26:AB26"/>
    <mergeCell ref="C21:K21"/>
    <mergeCell ref="Z21:AB21"/>
    <mergeCell ref="C22:K22"/>
    <mergeCell ref="Z22:AB22"/>
    <mergeCell ref="C23:K23"/>
    <mergeCell ref="Z23:AB23"/>
    <mergeCell ref="C18:K18"/>
    <mergeCell ref="Z18:AB18"/>
    <mergeCell ref="C19:K19"/>
    <mergeCell ref="Z19:AB19"/>
    <mergeCell ref="C20:K20"/>
    <mergeCell ref="Z20:AB20"/>
    <mergeCell ref="Q12:Q13"/>
    <mergeCell ref="R12:T12"/>
    <mergeCell ref="U12:U13"/>
    <mergeCell ref="C15:K15"/>
    <mergeCell ref="Z15:AB15"/>
    <mergeCell ref="C16:K16"/>
    <mergeCell ref="Z16:AB16"/>
    <mergeCell ref="C17:K17"/>
    <mergeCell ref="Z17:AB17"/>
    <mergeCell ref="V12:X12"/>
    <mergeCell ref="Y12:Y13"/>
    <mergeCell ref="Z12:AB13"/>
    <mergeCell ref="C47:K47"/>
    <mergeCell ref="Z47:AB47"/>
    <mergeCell ref="A6:AC6"/>
    <mergeCell ref="A7:AC7"/>
    <mergeCell ref="A8:AC8"/>
    <mergeCell ref="A9:AC9"/>
    <mergeCell ref="E10:P10"/>
    <mergeCell ref="T10:AC10"/>
    <mergeCell ref="A1:C1"/>
    <mergeCell ref="A2:C2"/>
    <mergeCell ref="U2:AC3"/>
    <mergeCell ref="A4:C4"/>
    <mergeCell ref="V4:Z4"/>
    <mergeCell ref="A5:AC5"/>
    <mergeCell ref="AC12:AC13"/>
    <mergeCell ref="C14:K14"/>
    <mergeCell ref="Z14:AB14"/>
    <mergeCell ref="A11:A13"/>
    <mergeCell ref="B11:B13"/>
    <mergeCell ref="C11:K13"/>
    <mergeCell ref="L11:L13"/>
    <mergeCell ref="M11:AC11"/>
    <mergeCell ref="M12:M13"/>
    <mergeCell ref="N12:P12"/>
  </mergeCells>
  <conditionalFormatting sqref="M14:P47">
    <cfRule type="cellIs" dxfId="270" priority="18" stopIfTrue="1" operator="greaterThanOrEqual">
      <formula>9.5</formula>
    </cfRule>
    <cfRule type="cellIs" dxfId="269" priority="19" stopIfTrue="1" operator="lessThan">
      <formula>9.5</formula>
    </cfRule>
  </conditionalFormatting>
  <conditionalFormatting sqref="S14:S47">
    <cfRule type="cellIs" dxfId="268" priority="20" stopIfTrue="1" operator="greaterThanOrEqual">
      <formula>9.5</formula>
    </cfRule>
  </conditionalFormatting>
  <conditionalFormatting sqref="S14:S47">
    <cfRule type="cellIs" dxfId="267" priority="21" stopIfTrue="1" operator="greaterThanOrEqual">
      <formula>9.5</formula>
    </cfRule>
  </conditionalFormatting>
  <conditionalFormatting sqref="S14:S47">
    <cfRule type="cellIs" dxfId="266" priority="30" stopIfTrue="1" operator="lessThan">
      <formula>9.4</formula>
    </cfRule>
    <cfRule type="cellIs" dxfId="265" priority="31" stopIfTrue="1" operator="lessThanOrEqual">
      <formula>9</formula>
    </cfRule>
  </conditionalFormatting>
  <conditionalFormatting sqref="S14:S47">
    <cfRule type="cellIs" dxfId="264" priority="32" stopIfTrue="1" operator="lessThanOrEqual">
      <formula>9</formula>
    </cfRule>
    <cfRule type="cellIs" dxfId="263" priority="33" stopIfTrue="1" operator="greaterThanOrEqual">
      <formula>10</formula>
    </cfRule>
    <cfRule type="cellIs" dxfId="262" priority="34" stopIfTrue="1" operator="lessThanOrEqual">
      <formula>9.4</formula>
    </cfRule>
    <cfRule type="cellIs" dxfId="261" priority="35" stopIfTrue="1" operator="greaterThanOrEqual">
      <formula>9.5</formula>
    </cfRule>
  </conditionalFormatting>
  <conditionalFormatting sqref="S14:S47">
    <cfRule type="cellIs" dxfId="260" priority="36" stopIfTrue="1" operator="lessThan">
      <formula>9.4</formula>
    </cfRule>
    <cfRule type="cellIs" dxfId="259" priority="37" stopIfTrue="1" operator="greaterThanOrEqual">
      <formula>9.5</formula>
    </cfRule>
    <cfRule type="cellIs" dxfId="258" priority="38" stopIfTrue="1" operator="lessThanOrEqual">
      <formula>9</formula>
    </cfRule>
    <cfRule type="cellIs" dxfId="257" priority="39" stopIfTrue="1" operator="greaterThanOrEqual">
      <formula>10</formula>
    </cfRule>
    <cfRule type="cellIs" dxfId="256" priority="40" stopIfTrue="1" operator="lessThanOrEqual">
      <formula>9.4</formula>
    </cfRule>
    <cfRule type="cellIs" dxfId="255" priority="41" stopIfTrue="1" operator="greaterThanOrEqual">
      <formula>9.5</formula>
    </cfRule>
    <cfRule type="cellIs" dxfId="254" priority="42" stopIfTrue="1" operator="greaterThanOrEqual">
      <formula>9.5</formula>
    </cfRule>
    <cfRule type="cellIs" dxfId="253" priority="43" stopIfTrue="1" operator="lessThanOrEqual">
      <formula>9.4</formula>
    </cfRule>
    <cfRule type="cellIs" dxfId="252" priority="44" stopIfTrue="1" operator="greaterThanOrEqual">
      <formula>9.5</formula>
    </cfRule>
    <cfRule type="cellIs" dxfId="251" priority="45" stopIfTrue="1" operator="greaterThanOrEqual">
      <formula>9.5</formula>
    </cfRule>
  </conditionalFormatting>
  <conditionalFormatting sqref="S14:S47">
    <cfRule type="cellIs" dxfId="250" priority="46" stopIfTrue="1" operator="greaterThanOrEqual">
      <formula>9.5</formula>
    </cfRule>
    <cfRule type="cellIs" dxfId="249" priority="47" stopIfTrue="1" operator="lessThan">
      <formula>9.4</formula>
    </cfRule>
  </conditionalFormatting>
  <conditionalFormatting sqref="W14:W47">
    <cfRule type="cellIs" dxfId="248" priority="54" stopIfTrue="1" operator="greaterThanOrEqual">
      <formula>9.5</formula>
    </cfRule>
  </conditionalFormatting>
  <conditionalFormatting sqref="W14:W47">
    <cfRule type="cellIs" dxfId="247" priority="55" stopIfTrue="1" operator="lessThan">
      <formula>9.4</formula>
    </cfRule>
    <cfRule type="cellIs" dxfId="246" priority="56" stopIfTrue="1" operator="greaterThanOrEqual">
      <formula>9.5</formula>
    </cfRule>
  </conditionalFormatting>
  <conditionalFormatting sqref="W14:W47">
    <cfRule type="cellIs" dxfId="245" priority="58" stopIfTrue="1" operator="greaterThanOrEqual">
      <formula>9.5</formula>
    </cfRule>
  </conditionalFormatting>
  <conditionalFormatting sqref="W14:W47">
    <cfRule type="cellIs" dxfId="244" priority="59" stopIfTrue="1" operator="lessThanOrEqual">
      <formula>9</formula>
    </cfRule>
    <cfRule type="cellIs" dxfId="243" priority="60" stopIfTrue="1" operator="greaterThanOrEqual">
      <formula>10</formula>
    </cfRule>
    <cfRule type="cellIs" dxfId="242" priority="61" stopIfTrue="1" operator="lessThanOrEqual">
      <formula>9.4</formula>
    </cfRule>
    <cfRule type="cellIs" dxfId="241" priority="62" stopIfTrue="1" operator="greaterThanOrEqual">
      <formula>9.5</formula>
    </cfRule>
    <cfRule type="cellIs" dxfId="240" priority="63" stopIfTrue="1" operator="lessThan">
      <formula>9.4</formula>
    </cfRule>
    <cfRule type="cellIs" dxfId="239" priority="64" stopIfTrue="1" operator="greaterThanOrEqual">
      <formula>9.5</formula>
    </cfRule>
    <cfRule type="cellIs" dxfId="238" priority="65" stopIfTrue="1" operator="lessThanOrEqual">
      <formula>9.4</formula>
    </cfRule>
    <cfRule type="cellIs" dxfId="237" priority="66" stopIfTrue="1" operator="greaterThanOrEqual">
      <formula>9.5</formula>
    </cfRule>
    <cfRule type="cellIs" dxfId="236" priority="67" stopIfTrue="1" operator="lessThan">
      <formula>9.4</formula>
    </cfRule>
    <cfRule type="cellIs" dxfId="235" priority="68" stopIfTrue="1" operator="greaterThanOrEqual">
      <formula>9.5</formula>
    </cfRule>
    <cfRule type="cellIs" dxfId="234" priority="69" stopIfTrue="1" operator="lessThanOrEqual">
      <formula>9</formula>
    </cfRule>
    <cfRule type="cellIs" dxfId="233" priority="70" stopIfTrue="1" operator="greaterThanOrEqual">
      <formula>10</formula>
    </cfRule>
    <cfRule type="cellIs" dxfId="232" priority="71" stopIfTrue="1" operator="lessThanOrEqual">
      <formula>9.4</formula>
    </cfRule>
    <cfRule type="cellIs" dxfId="231" priority="72" stopIfTrue="1" operator="greaterThanOrEqual">
      <formula>9.5</formula>
    </cfRule>
    <cfRule type="cellIs" dxfId="230" priority="73" stopIfTrue="1" operator="lessThanOrEqual">
      <formula>9</formula>
    </cfRule>
  </conditionalFormatting>
  <conditionalFormatting sqref="W14:W47">
    <cfRule type="cellIs" dxfId="229" priority="57" stopIfTrue="1" operator="greaterThanOrEqual">
      <formula>9.5</formula>
    </cfRule>
  </conditionalFormatting>
  <conditionalFormatting sqref="V4">
    <cfRule type="cellIs" dxfId="228" priority="11" stopIfTrue="1" operator="lessThanOrEqual">
      <formula>9</formula>
    </cfRule>
  </conditionalFormatting>
  <conditionalFormatting sqref="V4">
    <cfRule type="cellIs" dxfId="227" priority="12" stopIfTrue="1" operator="greaterThanOrEqual">
      <formula>9.5</formula>
    </cfRule>
  </conditionalFormatting>
  <conditionalFormatting sqref="V4">
    <cfRule type="cellIs" dxfId="226" priority="13" stopIfTrue="1" operator="greaterThanOrEqual">
      <formula>10</formula>
    </cfRule>
  </conditionalFormatting>
  <conditionalFormatting sqref="V4">
    <cfRule type="cellIs" dxfId="225" priority="14" stopIfTrue="1" operator="lessThanOrEqual">
      <formula>9</formula>
    </cfRule>
  </conditionalFormatting>
  <conditionalFormatting sqref="V4">
    <cfRule type="cellIs" dxfId="224" priority="15" stopIfTrue="1" operator="lessThan">
      <formula>9.4</formula>
    </cfRule>
    <cfRule type="cellIs" dxfId="223" priority="16" stopIfTrue="1" operator="lessThanOrEqual">
      <formula>9.4</formula>
    </cfRule>
  </conditionalFormatting>
  <conditionalFormatting sqref="V4">
    <cfRule type="cellIs" dxfId="222" priority="17" stopIfTrue="1" operator="greaterThanOrEqual">
      <formula>9.5</formula>
    </cfRule>
  </conditionalFormatting>
  <conditionalFormatting sqref="T14:T47">
    <cfRule type="cellIs" dxfId="221" priority="9" stopIfTrue="1" operator="greaterThanOrEqual">
      <formula>9.5</formula>
    </cfRule>
    <cfRule type="cellIs" dxfId="220" priority="10" stopIfTrue="1" operator="lessThan">
      <formula>9.5</formula>
    </cfRule>
  </conditionalFormatting>
  <conditionalFormatting sqref="X14:X47">
    <cfRule type="cellIs" dxfId="219" priority="7" stopIfTrue="1" operator="greaterThanOrEqual">
      <formula>9.5</formula>
    </cfRule>
    <cfRule type="cellIs" dxfId="218" priority="8" stopIfTrue="1" operator="lessThan">
      <formula>9.5</formula>
    </cfRule>
  </conditionalFormatting>
  <conditionalFormatting sqref="Y14:Y47">
    <cfRule type="cellIs" dxfId="217" priority="5" stopIfTrue="1" operator="greaterThanOrEqual">
      <formula>9.5</formula>
    </cfRule>
    <cfRule type="cellIs" dxfId="216" priority="6" stopIfTrue="1" operator="lessThan">
      <formula>9.5</formula>
    </cfRule>
  </conditionalFormatting>
  <conditionalFormatting sqref="R14:R47">
    <cfRule type="cellIs" dxfId="215" priority="3" stopIfTrue="1" operator="greaterThanOrEqual">
      <formula>9.5</formula>
    </cfRule>
    <cfRule type="cellIs" dxfId="214" priority="4" stopIfTrue="1" operator="lessThan">
      <formula>9.5</formula>
    </cfRule>
  </conditionalFormatting>
  <conditionalFormatting sqref="V14:V47">
    <cfRule type="cellIs" dxfId="213" priority="1" stopIfTrue="1" operator="greaterThanOrEqual">
      <formula>9.5</formula>
    </cfRule>
    <cfRule type="cellIs" dxfId="212" priority="2" stopIfTrue="1" operator="lessThan">
      <formula>9.5</formula>
    </cfRule>
  </conditionalFormatting>
  <dataValidations count="2">
    <dataValidation type="decimal" allowBlank="1" showErrorMessage="1" sqref="O14:P47 T14:T47 X14:X47" xr:uid="{00000000-0002-0000-0100-000000000000}">
      <formula1>0</formula1>
      <formula2>20</formula2>
    </dataValidation>
    <dataValidation type="decimal" allowBlank="1" showInputMessage="1" showErrorMessage="1" prompt="Nota Inválida - A nota do aluno so pode ser de 0 - 20" sqref="R14:R47 N14:N47 V14:V47" xr:uid="{00000000-0002-0000-0100-000001000000}">
      <formula1>0</formula1>
      <formula2>20</formula2>
    </dataValidation>
  </dataValidations>
  <pageMargins left="0.31496062992125984" right="0.31496062992125984" top="0.39370078740157483" bottom="0.39370078740157483" header="0" footer="0"/>
  <pageSetup paperSize="9" scale="5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8"/>
  <dimension ref="A1:AF988"/>
  <sheetViews>
    <sheetView topLeftCell="A34" zoomScale="85" zoomScaleNormal="85" workbookViewId="0">
      <selection activeCell="AD20" sqref="AD20"/>
    </sheetView>
  </sheetViews>
  <sheetFormatPr defaultColWidth="14.42578125" defaultRowHeight="15" customHeight="1"/>
  <cols>
    <col min="1" max="1" width="6.140625" style="99" customWidth="1"/>
    <col min="2" max="2" width="10.7109375" style="99" customWidth="1"/>
    <col min="3" max="10" width="5" style="75" customWidth="1"/>
    <col min="11" max="11" width="10.140625" style="75" customWidth="1"/>
    <col min="12" max="12" width="4.140625" style="99" customWidth="1"/>
    <col min="13" max="13" width="3.42578125" style="99" customWidth="1"/>
    <col min="14" max="15" width="5.28515625" style="99" customWidth="1"/>
    <col min="16" max="16" width="5.7109375" style="99" bestFit="1" customWidth="1"/>
    <col min="17" max="17" width="4.28515625" style="99" customWidth="1"/>
    <col min="18" max="18" width="5.28515625" style="99" customWidth="1"/>
    <col min="19" max="19" width="5.5703125" style="99" customWidth="1"/>
    <col min="20" max="20" width="5.42578125" style="99" customWidth="1"/>
    <col min="21" max="21" width="4.42578125" style="99" customWidth="1"/>
    <col min="22" max="22" width="5.28515625" style="99" customWidth="1"/>
    <col min="23" max="23" width="5" style="99" customWidth="1"/>
    <col min="24" max="24" width="5.7109375" style="99" bestFit="1" customWidth="1"/>
    <col min="25" max="25" width="5.85546875" style="99" customWidth="1"/>
    <col min="26" max="29" width="6" style="99" customWidth="1"/>
    <col min="30" max="32" width="8.7109375" style="99" customWidth="1"/>
    <col min="33" max="16384" width="14.42578125" style="99"/>
  </cols>
  <sheetData>
    <row r="1" spans="1:32" ht="14.45" customHeight="1">
      <c r="A1" s="151" t="s">
        <v>53</v>
      </c>
      <c r="B1" s="151"/>
      <c r="C1" s="151"/>
      <c r="D1" s="112"/>
      <c r="E1" s="112"/>
      <c r="F1" s="112"/>
      <c r="G1" s="112"/>
      <c r="H1" s="112"/>
      <c r="I1" s="112"/>
      <c r="J1" s="112"/>
      <c r="K1" s="112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224"/>
      <c r="AE1" s="224"/>
      <c r="AF1" s="224"/>
    </row>
    <row r="2" spans="1:32" ht="15" customHeight="1">
      <c r="A2" s="152" t="s">
        <v>54</v>
      </c>
      <c r="B2" s="153"/>
      <c r="C2" s="153"/>
      <c r="D2" s="110"/>
      <c r="E2" s="110"/>
      <c r="F2" s="110"/>
      <c r="G2" s="110"/>
      <c r="H2" s="110"/>
      <c r="I2" s="110"/>
      <c r="J2" s="110"/>
      <c r="K2" s="110"/>
      <c r="L2" s="65"/>
      <c r="M2" s="65"/>
      <c r="N2" s="65"/>
      <c r="O2" s="65"/>
      <c r="P2" s="65"/>
      <c r="Q2" s="65"/>
      <c r="R2" s="65"/>
      <c r="S2" s="65"/>
      <c r="T2" s="65"/>
      <c r="U2" s="154"/>
      <c r="V2" s="154"/>
      <c r="W2" s="154"/>
      <c r="X2" s="154"/>
      <c r="Y2" s="154"/>
      <c r="Z2" s="154"/>
      <c r="AA2" s="154"/>
      <c r="AB2" s="154"/>
      <c r="AC2" s="154"/>
      <c r="AD2" s="224"/>
      <c r="AE2" s="224"/>
      <c r="AF2" s="224"/>
    </row>
    <row r="3" spans="1:32" ht="15" customHeight="1">
      <c r="A3" s="66"/>
      <c r="B3" s="67"/>
      <c r="C3" s="74"/>
      <c r="D3" s="74"/>
      <c r="E3" s="74"/>
      <c r="F3" s="74"/>
      <c r="G3" s="74"/>
      <c r="H3" s="74"/>
      <c r="I3" s="74"/>
      <c r="J3" s="74"/>
      <c r="K3" s="74"/>
      <c r="L3" s="65"/>
      <c r="M3" s="65"/>
      <c r="N3" s="65"/>
      <c r="O3" s="65"/>
      <c r="P3" s="65"/>
      <c r="Q3" s="65"/>
      <c r="R3" s="65"/>
      <c r="S3" s="65"/>
      <c r="T3" s="68"/>
      <c r="U3" s="154"/>
      <c r="V3" s="154"/>
      <c r="W3" s="154"/>
      <c r="X3" s="154"/>
      <c r="Y3" s="154"/>
      <c r="Z3" s="154"/>
      <c r="AA3" s="154"/>
      <c r="AB3" s="154"/>
      <c r="AC3" s="154"/>
      <c r="AD3" s="224"/>
      <c r="AE3" s="224"/>
      <c r="AF3" s="224"/>
    </row>
    <row r="4" spans="1:32" ht="15" customHeight="1">
      <c r="A4" s="155" t="s">
        <v>55</v>
      </c>
      <c r="B4" s="225"/>
      <c r="C4" s="225"/>
      <c r="D4" s="110"/>
      <c r="E4" s="110"/>
      <c r="F4" s="110"/>
      <c r="G4" s="110"/>
      <c r="H4" s="110"/>
      <c r="I4" s="110"/>
      <c r="J4" s="110"/>
      <c r="K4" s="110"/>
      <c r="L4" s="65"/>
      <c r="M4" s="65"/>
      <c r="N4" s="65"/>
      <c r="O4" s="65"/>
      <c r="P4" s="65"/>
      <c r="Q4" s="65"/>
      <c r="R4" s="65"/>
      <c r="S4" s="65"/>
      <c r="T4" s="69"/>
      <c r="U4" s="69"/>
      <c r="V4" s="156"/>
      <c r="W4" s="156"/>
      <c r="X4" s="156"/>
      <c r="Y4" s="156"/>
      <c r="Z4" s="156"/>
      <c r="AA4" s="113"/>
      <c r="AB4" s="113"/>
      <c r="AC4" s="113"/>
      <c r="AD4" s="224"/>
      <c r="AE4" s="224"/>
      <c r="AF4" s="224"/>
    </row>
    <row r="5" spans="1:32">
      <c r="A5" s="146" t="s">
        <v>0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4"/>
      <c r="AE5" s="224"/>
      <c r="AF5" s="224"/>
    </row>
    <row r="6" spans="1:32">
      <c r="A6" s="146" t="s">
        <v>56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4"/>
      <c r="AE6" s="226"/>
      <c r="AF6" s="227"/>
    </row>
    <row r="7" spans="1:32">
      <c r="A7" s="146" t="s">
        <v>1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  <c r="AA7" s="225"/>
      <c r="AB7" s="225"/>
      <c r="AC7" s="225"/>
      <c r="AD7" s="224"/>
      <c r="AE7" s="226"/>
      <c r="AF7" s="227"/>
    </row>
    <row r="8" spans="1:32">
      <c r="A8" s="147" t="s">
        <v>57</v>
      </c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5"/>
      <c r="X8" s="225"/>
      <c r="Y8" s="225"/>
      <c r="Z8" s="225"/>
      <c r="AA8" s="225"/>
      <c r="AB8" s="225"/>
      <c r="AC8" s="225"/>
      <c r="AD8" s="224"/>
      <c r="AE8" s="226"/>
      <c r="AF8" s="227"/>
    </row>
    <row r="9" spans="1:32" ht="28.5" customHeight="1" thickBot="1">
      <c r="A9" s="148" t="s">
        <v>58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224"/>
      <c r="AE9" s="228"/>
      <c r="AF9" s="227"/>
    </row>
    <row r="10" spans="1:32" ht="21" thickBot="1">
      <c r="A10" s="87" t="s">
        <v>59</v>
      </c>
      <c r="B10" s="89"/>
      <c r="C10" s="79"/>
      <c r="D10" s="79"/>
      <c r="E10" s="149" t="s">
        <v>90</v>
      </c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50"/>
      <c r="Q10" s="87" t="s">
        <v>61</v>
      </c>
      <c r="R10" s="89"/>
      <c r="S10" s="89"/>
      <c r="T10" s="149" t="s">
        <v>62</v>
      </c>
      <c r="U10" s="149"/>
      <c r="V10" s="149"/>
      <c r="W10" s="149"/>
      <c r="X10" s="149"/>
      <c r="Y10" s="149"/>
      <c r="Z10" s="149"/>
      <c r="AA10" s="149"/>
      <c r="AB10" s="149"/>
      <c r="AC10" s="150"/>
      <c r="AD10" s="224"/>
      <c r="AE10" s="224"/>
      <c r="AF10" s="224"/>
    </row>
    <row r="11" spans="1:32" ht="26.25" customHeight="1" thickBot="1">
      <c r="A11" s="157" t="s">
        <v>63</v>
      </c>
      <c r="B11" s="157" t="s">
        <v>64</v>
      </c>
      <c r="C11" s="158" t="s">
        <v>65</v>
      </c>
      <c r="D11" s="159"/>
      <c r="E11" s="159"/>
      <c r="F11" s="159"/>
      <c r="G11" s="159"/>
      <c r="H11" s="159"/>
      <c r="I11" s="159"/>
      <c r="J11" s="159"/>
      <c r="K11" s="160"/>
      <c r="L11" s="167" t="s">
        <v>10</v>
      </c>
      <c r="M11" s="168" t="s">
        <v>66</v>
      </c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30"/>
      <c r="AD11" s="224"/>
      <c r="AE11" s="224"/>
      <c r="AF11" s="224"/>
    </row>
    <row r="12" spans="1:32" ht="16.5" thickBot="1">
      <c r="A12" s="231"/>
      <c r="B12" s="231"/>
      <c r="C12" s="161"/>
      <c r="D12" s="162"/>
      <c r="E12" s="162"/>
      <c r="F12" s="162"/>
      <c r="G12" s="162"/>
      <c r="H12" s="162"/>
      <c r="I12" s="162"/>
      <c r="J12" s="162"/>
      <c r="K12" s="163"/>
      <c r="L12" s="231"/>
      <c r="M12" s="157" t="s">
        <v>24</v>
      </c>
      <c r="N12" s="169" t="s">
        <v>67</v>
      </c>
      <c r="O12" s="229"/>
      <c r="P12" s="230"/>
      <c r="Q12" s="157" t="s">
        <v>24</v>
      </c>
      <c r="R12" s="169" t="s">
        <v>68</v>
      </c>
      <c r="S12" s="229"/>
      <c r="T12" s="230"/>
      <c r="U12" s="157" t="s">
        <v>69</v>
      </c>
      <c r="V12" s="170" t="s">
        <v>70</v>
      </c>
      <c r="W12" s="229"/>
      <c r="X12" s="230"/>
      <c r="Y12" s="157" t="s">
        <v>71</v>
      </c>
      <c r="Z12" s="171" t="s">
        <v>72</v>
      </c>
      <c r="AA12" s="172"/>
      <c r="AB12" s="173"/>
      <c r="AC12" s="157" t="s">
        <v>63</v>
      </c>
      <c r="AD12" s="224"/>
      <c r="AE12" s="224"/>
      <c r="AF12" s="108"/>
    </row>
    <row r="13" spans="1:32" ht="15.75" thickBot="1">
      <c r="A13" s="232"/>
      <c r="B13" s="232"/>
      <c r="C13" s="164"/>
      <c r="D13" s="165"/>
      <c r="E13" s="165"/>
      <c r="F13" s="165"/>
      <c r="G13" s="165"/>
      <c r="H13" s="165"/>
      <c r="I13" s="165"/>
      <c r="J13" s="165"/>
      <c r="K13" s="166"/>
      <c r="L13" s="232"/>
      <c r="M13" s="232"/>
      <c r="N13" s="70" t="s">
        <v>73</v>
      </c>
      <c r="O13" s="70" t="s">
        <v>74</v>
      </c>
      <c r="P13" s="70" t="s">
        <v>75</v>
      </c>
      <c r="Q13" s="232"/>
      <c r="R13" s="70" t="s">
        <v>73</v>
      </c>
      <c r="S13" s="70" t="s">
        <v>74</v>
      </c>
      <c r="T13" s="70" t="s">
        <v>76</v>
      </c>
      <c r="U13" s="232"/>
      <c r="V13" s="70" t="s">
        <v>73</v>
      </c>
      <c r="W13" s="70" t="s">
        <v>74</v>
      </c>
      <c r="X13" s="70" t="s">
        <v>77</v>
      </c>
      <c r="Y13" s="232"/>
      <c r="Z13" s="174"/>
      <c r="AA13" s="175"/>
      <c r="AB13" s="176"/>
      <c r="AC13" s="232"/>
      <c r="AD13" s="224"/>
      <c r="AE13" s="224"/>
      <c r="AF13" s="108"/>
    </row>
    <row r="14" spans="1:32" ht="15.75">
      <c r="A14" s="76">
        <f ca="1">LISTA!A8</f>
        <v>1</v>
      </c>
      <c r="B14" s="76">
        <f ca="1">LISTA!B8</f>
        <v>71620</v>
      </c>
      <c r="C14" s="140" t="str">
        <f ca="1">LISTA!C8</f>
        <v>AFONSO DIVOVO VUNGUILA</v>
      </c>
      <c r="D14" s="141"/>
      <c r="E14" s="141"/>
      <c r="F14" s="141"/>
      <c r="G14" s="141"/>
      <c r="H14" s="141"/>
      <c r="I14" s="141"/>
      <c r="J14" s="141"/>
      <c r="K14" s="142"/>
      <c r="L14" s="76" t="str">
        <f ca="1">LISTA!D8</f>
        <v>M</v>
      </c>
      <c r="M14" s="77"/>
      <c r="N14" s="71">
        <v>1</v>
      </c>
      <c r="O14" s="80">
        <v>2</v>
      </c>
      <c r="P14" s="73">
        <f t="shared" ref="P14:P46" ca="1" si="0">IFERROR(AVERAGE(N14:O14),0)</f>
        <v>1.5</v>
      </c>
      <c r="Q14" s="80"/>
      <c r="R14" s="71">
        <v>20</v>
      </c>
      <c r="S14" s="71">
        <v>20</v>
      </c>
      <c r="T14" s="71">
        <f ca="1">IFERROR(AVERAGE(R14:S14),0)</f>
        <v>20</v>
      </c>
      <c r="U14" s="81"/>
      <c r="V14" s="71">
        <v>10</v>
      </c>
      <c r="W14" s="71">
        <v>20</v>
      </c>
      <c r="X14" s="71">
        <f ca="1">IFERROR(AVERAGE(V14:W14),0)</f>
        <v>15</v>
      </c>
      <c r="Y14" s="71">
        <f ca="1">AVERAGE(X14,T14,P14)</f>
        <v>12.166666666666666</v>
      </c>
      <c r="Z14" s="143"/>
      <c r="AA14" s="144"/>
      <c r="AB14" s="145"/>
      <c r="AC14" s="76">
        <f ca="1">A14</f>
        <v>1</v>
      </c>
      <c r="AD14" s="224"/>
      <c r="AE14" s="224"/>
      <c r="AF14" s="108"/>
    </row>
    <row r="15" spans="1:32" ht="15.75">
      <c r="A15" s="76">
        <f ca="1">LISTA!A9</f>
        <v>2</v>
      </c>
      <c r="B15" s="76">
        <f ca="1">LISTA!B9</f>
        <v>71621</v>
      </c>
      <c r="C15" s="140" t="str">
        <f ca="1">LISTA!C9</f>
        <v>AFONSO DOMINGOS NDOMBAXI</v>
      </c>
      <c r="D15" s="141"/>
      <c r="E15" s="141"/>
      <c r="F15" s="141"/>
      <c r="G15" s="141"/>
      <c r="H15" s="141"/>
      <c r="I15" s="141"/>
      <c r="J15" s="141"/>
      <c r="K15" s="142"/>
      <c r="L15" s="76" t="str">
        <f ca="1">LISTA!D9</f>
        <v>M</v>
      </c>
      <c r="M15" s="78"/>
      <c r="N15" s="82">
        <v>4</v>
      </c>
      <c r="O15" s="82">
        <v>19</v>
      </c>
      <c r="P15" s="83">
        <f t="shared" ca="1" si="0"/>
        <v>11.5</v>
      </c>
      <c r="Q15" s="82"/>
      <c r="R15" s="71">
        <v>20</v>
      </c>
      <c r="S15" s="71">
        <v>20</v>
      </c>
      <c r="T15" s="84">
        <f t="shared" ref="T15:T46" ca="1" si="1">IFERROR(AVERAGE(R15:S15),0)</f>
        <v>20</v>
      </c>
      <c r="U15" s="85"/>
      <c r="V15" s="71">
        <v>10</v>
      </c>
      <c r="W15" s="71">
        <v>20</v>
      </c>
      <c r="X15" s="84">
        <f t="shared" ref="X15:X46" ca="1" si="2">IFERROR(AVERAGE(V15:W15),0)</f>
        <v>15</v>
      </c>
      <c r="Y15" s="84">
        <f t="shared" ref="Y15:Y46" ca="1" si="3">AVERAGE(X15,T15,P15)</f>
        <v>15.5</v>
      </c>
      <c r="Z15" s="143"/>
      <c r="AA15" s="144"/>
      <c r="AB15" s="145"/>
      <c r="AC15" s="86">
        <f t="shared" ref="AC15:AC46" ca="1" si="4">A15</f>
        <v>2</v>
      </c>
      <c r="AD15" s="224"/>
      <c r="AE15" s="224"/>
      <c r="AF15" s="108"/>
    </row>
    <row r="16" spans="1:32" ht="15.75">
      <c r="A16" s="76">
        <f ca="1">LISTA!A10</f>
        <v>3</v>
      </c>
      <c r="B16" s="76">
        <f ca="1">LISTA!B10</f>
        <v>71622</v>
      </c>
      <c r="C16" s="140" t="str">
        <f ca="1">LISTA!C10</f>
        <v>ALEXANDRE AFONSO JOSÉ</v>
      </c>
      <c r="D16" s="141"/>
      <c r="E16" s="141"/>
      <c r="F16" s="141"/>
      <c r="G16" s="141"/>
      <c r="H16" s="141"/>
      <c r="I16" s="141"/>
      <c r="J16" s="141"/>
      <c r="K16" s="142"/>
      <c r="L16" s="76" t="str">
        <f ca="1">LISTA!D10</f>
        <v>M</v>
      </c>
      <c r="M16" s="78"/>
      <c r="N16" s="82">
        <v>4</v>
      </c>
      <c r="O16" s="82">
        <v>19</v>
      </c>
      <c r="P16" s="83">
        <f t="shared" ca="1" si="0"/>
        <v>11.5</v>
      </c>
      <c r="Q16" s="82"/>
      <c r="R16" s="71">
        <v>20</v>
      </c>
      <c r="S16" s="71">
        <v>20</v>
      </c>
      <c r="T16" s="84">
        <f t="shared" ca="1" si="1"/>
        <v>20</v>
      </c>
      <c r="U16" s="85"/>
      <c r="V16" s="71">
        <v>10</v>
      </c>
      <c r="W16" s="71">
        <v>20</v>
      </c>
      <c r="X16" s="84">
        <f t="shared" ca="1" si="2"/>
        <v>15</v>
      </c>
      <c r="Y16" s="84">
        <f t="shared" ca="1" si="3"/>
        <v>15.5</v>
      </c>
      <c r="Z16" s="143"/>
      <c r="AA16" s="144"/>
      <c r="AB16" s="145"/>
      <c r="AC16" s="86">
        <f t="shared" ca="1" si="4"/>
        <v>3</v>
      </c>
      <c r="AD16" s="224"/>
      <c r="AE16" s="224"/>
      <c r="AF16" s="108"/>
    </row>
    <row r="17" spans="1:31" ht="15.75">
      <c r="A17" s="76">
        <f ca="1">LISTA!A11</f>
        <v>4</v>
      </c>
      <c r="B17" s="76">
        <f ca="1">LISTA!B11</f>
        <v>71624</v>
      </c>
      <c r="C17" s="140" t="str">
        <f ca="1">LISTA!C11</f>
        <v>AMILTON CAPITÃO LANDU</v>
      </c>
      <c r="D17" s="141"/>
      <c r="E17" s="141"/>
      <c r="F17" s="141"/>
      <c r="G17" s="141"/>
      <c r="H17" s="141"/>
      <c r="I17" s="141"/>
      <c r="J17" s="141"/>
      <c r="K17" s="142"/>
      <c r="L17" s="76" t="str">
        <f ca="1">LISTA!D11</f>
        <v>M</v>
      </c>
      <c r="M17" s="78"/>
      <c r="N17" s="82">
        <v>15</v>
      </c>
      <c r="O17" s="82">
        <v>19</v>
      </c>
      <c r="P17" s="83">
        <f t="shared" ca="1" si="0"/>
        <v>17</v>
      </c>
      <c r="Q17" s="82"/>
      <c r="R17" s="71">
        <v>20</v>
      </c>
      <c r="S17" s="71">
        <v>20</v>
      </c>
      <c r="T17" s="84">
        <f t="shared" ca="1" si="1"/>
        <v>20</v>
      </c>
      <c r="U17" s="85"/>
      <c r="V17" s="71">
        <v>10</v>
      </c>
      <c r="W17" s="71">
        <v>20</v>
      </c>
      <c r="X17" s="84">
        <f t="shared" ca="1" si="2"/>
        <v>15</v>
      </c>
      <c r="Y17" s="84">
        <f t="shared" ca="1" si="3"/>
        <v>17.333333333333332</v>
      </c>
      <c r="Z17" s="143"/>
      <c r="AA17" s="144"/>
      <c r="AB17" s="145"/>
      <c r="AC17" s="86">
        <f t="shared" ca="1" si="4"/>
        <v>4</v>
      </c>
      <c r="AD17" s="224"/>
      <c r="AE17" s="224"/>
    </row>
    <row r="18" spans="1:31" ht="15.75">
      <c r="A18" s="76">
        <f ca="1">LISTA!A12</f>
        <v>5</v>
      </c>
      <c r="B18" s="76">
        <f ca="1">LISTA!B12</f>
        <v>71625</v>
      </c>
      <c r="C18" s="140" t="str">
        <f ca="1">LISTA!C12</f>
        <v>ANDRÉ SAMBO MANUEL LUEMBA</v>
      </c>
      <c r="D18" s="141"/>
      <c r="E18" s="141"/>
      <c r="F18" s="141"/>
      <c r="G18" s="141"/>
      <c r="H18" s="141"/>
      <c r="I18" s="141"/>
      <c r="J18" s="141"/>
      <c r="K18" s="142"/>
      <c r="L18" s="76" t="str">
        <f ca="1">LISTA!D12</f>
        <v>M</v>
      </c>
      <c r="M18" s="78"/>
      <c r="N18" s="82">
        <v>15</v>
      </c>
      <c r="O18" s="82">
        <v>19</v>
      </c>
      <c r="P18" s="83">
        <f t="shared" ca="1" si="0"/>
        <v>17</v>
      </c>
      <c r="Q18" s="82"/>
      <c r="R18" s="71">
        <v>20</v>
      </c>
      <c r="S18" s="71">
        <v>20</v>
      </c>
      <c r="T18" s="84">
        <f t="shared" ca="1" si="1"/>
        <v>20</v>
      </c>
      <c r="U18" s="85"/>
      <c r="V18" s="71">
        <v>10</v>
      </c>
      <c r="W18" s="71">
        <v>20</v>
      </c>
      <c r="X18" s="84">
        <f t="shared" ca="1" si="2"/>
        <v>15</v>
      </c>
      <c r="Y18" s="84">
        <f t="shared" ca="1" si="3"/>
        <v>17.333333333333332</v>
      </c>
      <c r="Z18" s="143"/>
      <c r="AA18" s="144"/>
      <c r="AB18" s="145"/>
      <c r="AC18" s="86">
        <f t="shared" ca="1" si="4"/>
        <v>5</v>
      </c>
      <c r="AD18" s="224"/>
      <c r="AE18" s="224"/>
    </row>
    <row r="19" spans="1:31" ht="15.75">
      <c r="A19" s="76">
        <f ca="1">LISTA!A13</f>
        <v>6</v>
      </c>
      <c r="B19" s="76">
        <f ca="1">LISTA!B13</f>
        <v>71626</v>
      </c>
      <c r="C19" s="140" t="str">
        <f ca="1">LISTA!C13</f>
        <v>ANTÓNIO AFONSO ALBERTO NGANGU</v>
      </c>
      <c r="D19" s="141"/>
      <c r="E19" s="141"/>
      <c r="F19" s="141"/>
      <c r="G19" s="141"/>
      <c r="H19" s="141"/>
      <c r="I19" s="141"/>
      <c r="J19" s="141"/>
      <c r="K19" s="142"/>
      <c r="L19" s="76" t="str">
        <f ca="1">LISTA!D13</f>
        <v>M</v>
      </c>
      <c r="M19" s="78"/>
      <c r="N19" s="82">
        <v>15</v>
      </c>
      <c r="O19" s="82">
        <v>19</v>
      </c>
      <c r="P19" s="83">
        <f t="shared" ca="1" si="0"/>
        <v>17</v>
      </c>
      <c r="Q19" s="82"/>
      <c r="R19" s="71">
        <v>20</v>
      </c>
      <c r="S19" s="71">
        <v>20</v>
      </c>
      <c r="T19" s="84">
        <f t="shared" ca="1" si="1"/>
        <v>20</v>
      </c>
      <c r="U19" s="85"/>
      <c r="V19" s="71">
        <v>10</v>
      </c>
      <c r="W19" s="71">
        <v>20</v>
      </c>
      <c r="X19" s="84">
        <f t="shared" ca="1" si="2"/>
        <v>15</v>
      </c>
      <c r="Y19" s="84">
        <f t="shared" ca="1" si="3"/>
        <v>17.333333333333332</v>
      </c>
      <c r="Z19" s="143"/>
      <c r="AA19" s="144"/>
      <c r="AB19" s="145"/>
      <c r="AC19" s="86">
        <f t="shared" ca="1" si="4"/>
        <v>6</v>
      </c>
      <c r="AD19" s="224"/>
      <c r="AE19" s="224"/>
    </row>
    <row r="20" spans="1:31" ht="15.75">
      <c r="A20" s="76">
        <f ca="1">LISTA!A14</f>
        <v>7</v>
      </c>
      <c r="B20" s="76">
        <f ca="1">LISTA!B14</f>
        <v>71570</v>
      </c>
      <c r="C20" s="140" t="str">
        <f ca="1">LISTA!C14</f>
        <v>ANTÓNIO KACOTE ERNESTO PAULINO</v>
      </c>
      <c r="D20" s="141"/>
      <c r="E20" s="141"/>
      <c r="F20" s="141"/>
      <c r="G20" s="141"/>
      <c r="H20" s="141"/>
      <c r="I20" s="141"/>
      <c r="J20" s="141"/>
      <c r="K20" s="142"/>
      <c r="L20" s="76" t="str">
        <f ca="1">LISTA!D14</f>
        <v>M</v>
      </c>
      <c r="M20" s="78"/>
      <c r="N20" s="82">
        <v>15</v>
      </c>
      <c r="O20" s="82">
        <v>19</v>
      </c>
      <c r="P20" s="83">
        <f t="shared" ca="1" si="0"/>
        <v>17</v>
      </c>
      <c r="Q20" s="82"/>
      <c r="R20" s="71">
        <v>20</v>
      </c>
      <c r="S20" s="71">
        <v>20</v>
      </c>
      <c r="T20" s="84">
        <f t="shared" ca="1" si="1"/>
        <v>20</v>
      </c>
      <c r="U20" s="85"/>
      <c r="V20" s="71">
        <v>10</v>
      </c>
      <c r="W20" s="71">
        <v>20</v>
      </c>
      <c r="X20" s="84">
        <f t="shared" ca="1" si="2"/>
        <v>15</v>
      </c>
      <c r="Y20" s="84">
        <f t="shared" ca="1" si="3"/>
        <v>17.333333333333332</v>
      </c>
      <c r="Z20" s="143"/>
      <c r="AA20" s="144"/>
      <c r="AB20" s="145"/>
      <c r="AC20" s="86">
        <f t="shared" ca="1" si="4"/>
        <v>7</v>
      </c>
      <c r="AD20" s="224"/>
      <c r="AE20" s="224"/>
    </row>
    <row r="21" spans="1:31" ht="15.75" customHeight="1">
      <c r="A21" s="76">
        <f ca="1">LISTA!A15</f>
        <v>8</v>
      </c>
      <c r="B21" s="76">
        <f ca="1">LISTA!B15</f>
        <v>71571</v>
      </c>
      <c r="C21" s="140" t="str">
        <f ca="1">LISTA!C15</f>
        <v>ANTÓNIO PEDRO JOSÉ</v>
      </c>
      <c r="D21" s="141"/>
      <c r="E21" s="141"/>
      <c r="F21" s="141"/>
      <c r="G21" s="141"/>
      <c r="H21" s="141"/>
      <c r="I21" s="141"/>
      <c r="J21" s="141"/>
      <c r="K21" s="142"/>
      <c r="L21" s="76" t="str">
        <f ca="1">LISTA!D15</f>
        <v>M</v>
      </c>
      <c r="M21" s="78"/>
      <c r="N21" s="82">
        <v>15</v>
      </c>
      <c r="O21" s="82">
        <v>19</v>
      </c>
      <c r="P21" s="83">
        <f t="shared" ca="1" si="0"/>
        <v>17</v>
      </c>
      <c r="Q21" s="82"/>
      <c r="R21" s="71">
        <v>20</v>
      </c>
      <c r="S21" s="71">
        <v>20</v>
      </c>
      <c r="T21" s="84">
        <f t="shared" ca="1" si="1"/>
        <v>20</v>
      </c>
      <c r="U21" s="85"/>
      <c r="V21" s="71">
        <v>10</v>
      </c>
      <c r="W21" s="71">
        <v>20</v>
      </c>
      <c r="X21" s="84">
        <f t="shared" ca="1" si="2"/>
        <v>15</v>
      </c>
      <c r="Y21" s="84">
        <f ca="1">AVERAGE(X21,T21,P21)</f>
        <v>17.333333333333332</v>
      </c>
      <c r="Z21" s="143"/>
      <c r="AA21" s="144"/>
      <c r="AB21" s="145"/>
      <c r="AC21" s="86">
        <f t="shared" ca="1" si="4"/>
        <v>8</v>
      </c>
      <c r="AD21" s="224"/>
      <c r="AE21" s="224"/>
    </row>
    <row r="22" spans="1:31" ht="15.75" customHeight="1">
      <c r="A22" s="76">
        <f ca="1">LISTA!A16</f>
        <v>9</v>
      </c>
      <c r="B22" s="76">
        <f ca="1">LISTA!B16</f>
        <v>71629</v>
      </c>
      <c r="C22" s="140" t="str">
        <f ca="1">LISTA!C16</f>
        <v>CLOTILDE TIRCIA RAMOS NOVAS</v>
      </c>
      <c r="D22" s="141"/>
      <c r="E22" s="141"/>
      <c r="F22" s="141"/>
      <c r="G22" s="141"/>
      <c r="H22" s="141"/>
      <c r="I22" s="141"/>
      <c r="J22" s="141"/>
      <c r="K22" s="142"/>
      <c r="L22" s="76" t="str">
        <f ca="1">LISTA!D16</f>
        <v>F</v>
      </c>
      <c r="M22" s="78"/>
      <c r="N22" s="82">
        <v>15</v>
      </c>
      <c r="O22" s="82">
        <v>19</v>
      </c>
      <c r="P22" s="83">
        <f t="shared" ca="1" si="0"/>
        <v>17</v>
      </c>
      <c r="Q22" s="82"/>
      <c r="R22" s="71">
        <v>20</v>
      </c>
      <c r="S22" s="71">
        <v>20</v>
      </c>
      <c r="T22" s="84">
        <f t="shared" ca="1" si="1"/>
        <v>20</v>
      </c>
      <c r="U22" s="85"/>
      <c r="V22" s="71">
        <v>10</v>
      </c>
      <c r="W22" s="71">
        <v>20</v>
      </c>
      <c r="X22" s="84">
        <f t="shared" ca="1" si="2"/>
        <v>15</v>
      </c>
      <c r="Y22" s="84">
        <f t="shared" ca="1" si="3"/>
        <v>17.333333333333332</v>
      </c>
      <c r="Z22" s="143"/>
      <c r="AA22" s="144"/>
      <c r="AB22" s="145"/>
      <c r="AC22" s="86">
        <f t="shared" ca="1" si="4"/>
        <v>9</v>
      </c>
      <c r="AD22" s="224"/>
      <c r="AE22" s="224"/>
    </row>
    <row r="23" spans="1:31" ht="15.75" customHeight="1">
      <c r="A23" s="76">
        <f ca="1">LISTA!A17</f>
        <v>10</v>
      </c>
      <c r="B23" s="76">
        <f ca="1">LISTA!B17</f>
        <v>68693</v>
      </c>
      <c r="C23" s="140" t="str">
        <f ca="1">LISTA!C17</f>
        <v>EDMILSON JÚNIOR JOSÉ CASSULE</v>
      </c>
      <c r="D23" s="141"/>
      <c r="E23" s="141"/>
      <c r="F23" s="141"/>
      <c r="G23" s="141"/>
      <c r="H23" s="141"/>
      <c r="I23" s="141"/>
      <c r="J23" s="141"/>
      <c r="K23" s="142"/>
      <c r="L23" s="76" t="str">
        <f ca="1">LISTA!D17</f>
        <v>M</v>
      </c>
      <c r="M23" s="78"/>
      <c r="N23" s="82">
        <v>15</v>
      </c>
      <c r="O23" s="82">
        <v>19</v>
      </c>
      <c r="P23" s="83">
        <f t="shared" ca="1" si="0"/>
        <v>17</v>
      </c>
      <c r="Q23" s="82"/>
      <c r="R23" s="71">
        <v>20</v>
      </c>
      <c r="S23" s="71">
        <v>20</v>
      </c>
      <c r="T23" s="84">
        <f t="shared" ca="1" si="1"/>
        <v>20</v>
      </c>
      <c r="U23" s="85"/>
      <c r="V23" s="71">
        <v>10</v>
      </c>
      <c r="W23" s="71">
        <v>20</v>
      </c>
      <c r="X23" s="84">
        <f t="shared" ca="1" si="2"/>
        <v>15</v>
      </c>
      <c r="Y23" s="84">
        <f t="shared" ca="1" si="3"/>
        <v>17.333333333333332</v>
      </c>
      <c r="Z23" s="143"/>
      <c r="AA23" s="144"/>
      <c r="AB23" s="145"/>
      <c r="AC23" s="86">
        <f t="shared" ca="1" si="4"/>
        <v>10</v>
      </c>
      <c r="AD23" s="224"/>
      <c r="AE23" s="224"/>
    </row>
    <row r="24" spans="1:31" ht="15.75" customHeight="1">
      <c r="A24" s="76">
        <f ca="1">LISTA!A18</f>
        <v>11</v>
      </c>
      <c r="B24" s="76">
        <f ca="1">LISTA!B18</f>
        <v>71577</v>
      </c>
      <c r="C24" s="140" t="str">
        <f ca="1">LISTA!C18</f>
        <v>ELIZANDRO VALÉRIO WONGO DINIZ</v>
      </c>
      <c r="D24" s="141"/>
      <c r="E24" s="141"/>
      <c r="F24" s="141"/>
      <c r="G24" s="141"/>
      <c r="H24" s="141"/>
      <c r="I24" s="141"/>
      <c r="J24" s="141"/>
      <c r="K24" s="142"/>
      <c r="L24" s="76" t="str">
        <f ca="1">LISTA!D18</f>
        <v>M</v>
      </c>
      <c r="M24" s="78"/>
      <c r="N24" s="82">
        <v>15</v>
      </c>
      <c r="O24" s="82">
        <v>19</v>
      </c>
      <c r="P24" s="83">
        <f t="shared" ca="1" si="0"/>
        <v>17</v>
      </c>
      <c r="Q24" s="82"/>
      <c r="R24" s="71">
        <v>20</v>
      </c>
      <c r="S24" s="71">
        <v>20</v>
      </c>
      <c r="T24" s="84">
        <f t="shared" ca="1" si="1"/>
        <v>20</v>
      </c>
      <c r="U24" s="85"/>
      <c r="V24" s="71">
        <v>10</v>
      </c>
      <c r="W24" s="71">
        <v>20</v>
      </c>
      <c r="X24" s="84">
        <f t="shared" ca="1" si="2"/>
        <v>15</v>
      </c>
      <c r="Y24" s="84">
        <f t="shared" ca="1" si="3"/>
        <v>0</v>
      </c>
      <c r="Z24" s="143"/>
      <c r="AA24" s="144"/>
      <c r="AB24" s="145"/>
      <c r="AC24" s="86">
        <f t="shared" ca="1" si="4"/>
        <v>11</v>
      </c>
      <c r="AD24" s="224"/>
      <c r="AE24" s="224"/>
    </row>
    <row r="25" spans="1:31" ht="15.75" customHeight="1">
      <c r="A25" s="76">
        <f ca="1">LISTA!A19</f>
        <v>12</v>
      </c>
      <c r="B25" s="76">
        <f ca="1">LISTA!B19</f>
        <v>71641</v>
      </c>
      <c r="C25" s="140" t="str">
        <f ca="1">LISTA!C19</f>
        <v>FEBE CAHALA CHINDECASSE</v>
      </c>
      <c r="D25" s="141"/>
      <c r="E25" s="141"/>
      <c r="F25" s="141"/>
      <c r="G25" s="141"/>
      <c r="H25" s="141"/>
      <c r="I25" s="141"/>
      <c r="J25" s="141"/>
      <c r="K25" s="142"/>
      <c r="L25" s="76" t="str">
        <f ca="1">LISTA!D19</f>
        <v>M</v>
      </c>
      <c r="M25" s="78"/>
      <c r="N25" s="82">
        <v>15</v>
      </c>
      <c r="O25" s="82">
        <v>19</v>
      </c>
      <c r="P25" s="83">
        <f t="shared" ca="1" si="0"/>
        <v>17</v>
      </c>
      <c r="Q25" s="82"/>
      <c r="R25" s="71">
        <v>20</v>
      </c>
      <c r="S25" s="71">
        <v>20</v>
      </c>
      <c r="T25" s="84">
        <f t="shared" ca="1" si="1"/>
        <v>20</v>
      </c>
      <c r="U25" s="85"/>
      <c r="V25" s="71">
        <v>10</v>
      </c>
      <c r="W25" s="71">
        <v>20</v>
      </c>
      <c r="X25" s="84">
        <f t="shared" ca="1" si="2"/>
        <v>15</v>
      </c>
      <c r="Y25" s="84">
        <f t="shared" ca="1" si="3"/>
        <v>0</v>
      </c>
      <c r="Z25" s="143"/>
      <c r="AA25" s="144"/>
      <c r="AB25" s="145"/>
      <c r="AC25" s="86">
        <f t="shared" ca="1" si="4"/>
        <v>12</v>
      </c>
      <c r="AD25" s="224"/>
      <c r="AE25" s="224"/>
    </row>
    <row r="26" spans="1:31" ht="15.75" customHeight="1">
      <c r="A26" s="76">
        <f ca="1">LISTA!A20</f>
        <v>13</v>
      </c>
      <c r="B26" s="76">
        <f ca="1">LISTA!B20</f>
        <v>71643</v>
      </c>
      <c r="C26" s="140" t="str">
        <f ca="1">LISTA!C20</f>
        <v>FRANCISCO LUNGA MANUEL PEMESSA</v>
      </c>
      <c r="D26" s="141"/>
      <c r="E26" s="141"/>
      <c r="F26" s="141"/>
      <c r="G26" s="141"/>
      <c r="H26" s="141"/>
      <c r="I26" s="141"/>
      <c r="J26" s="141"/>
      <c r="K26" s="142"/>
      <c r="L26" s="76" t="str">
        <f ca="1">LISTA!D20</f>
        <v>M</v>
      </c>
      <c r="M26" s="78"/>
      <c r="N26" s="82">
        <v>15</v>
      </c>
      <c r="O26" s="82">
        <v>19</v>
      </c>
      <c r="P26" s="83">
        <f t="shared" ca="1" si="0"/>
        <v>17</v>
      </c>
      <c r="Q26" s="82"/>
      <c r="R26" s="71">
        <v>20</v>
      </c>
      <c r="S26" s="71">
        <v>20</v>
      </c>
      <c r="T26" s="84">
        <f t="shared" ca="1" si="1"/>
        <v>20</v>
      </c>
      <c r="U26" s="85"/>
      <c r="V26" s="71">
        <v>10</v>
      </c>
      <c r="W26" s="71">
        <v>20</v>
      </c>
      <c r="X26" s="84">
        <f t="shared" ca="1" si="2"/>
        <v>15</v>
      </c>
      <c r="Y26" s="84">
        <f t="shared" ca="1" si="3"/>
        <v>17.333333333333332</v>
      </c>
      <c r="Z26" s="143"/>
      <c r="AA26" s="144"/>
      <c r="AB26" s="145"/>
      <c r="AC26" s="86">
        <f t="shared" ca="1" si="4"/>
        <v>13</v>
      </c>
      <c r="AD26" s="224"/>
      <c r="AE26" s="224"/>
    </row>
    <row r="27" spans="1:31" ht="15.75" customHeight="1">
      <c r="A27" s="76">
        <f ca="1">LISTA!A21</f>
        <v>14</v>
      </c>
      <c r="B27" s="76">
        <f ca="1">LISTA!B21</f>
        <v>68795</v>
      </c>
      <c r="C27" s="140" t="str">
        <f ca="1">LISTA!C21</f>
        <v xml:space="preserve">FRÂNEO JOSÉ JOÃO </v>
      </c>
      <c r="D27" s="141"/>
      <c r="E27" s="141"/>
      <c r="F27" s="141"/>
      <c r="G27" s="141"/>
      <c r="H27" s="141"/>
      <c r="I27" s="141"/>
      <c r="J27" s="141"/>
      <c r="K27" s="142"/>
      <c r="L27" s="76" t="str">
        <f ca="1">LISTA!D21</f>
        <v>M</v>
      </c>
      <c r="M27" s="78"/>
      <c r="N27" s="82">
        <v>15</v>
      </c>
      <c r="O27" s="82">
        <v>19</v>
      </c>
      <c r="P27" s="83">
        <f t="shared" ca="1" si="0"/>
        <v>17</v>
      </c>
      <c r="Q27" s="82"/>
      <c r="R27" s="71">
        <v>20</v>
      </c>
      <c r="S27" s="71">
        <v>20</v>
      </c>
      <c r="T27" s="84">
        <f t="shared" ca="1" si="1"/>
        <v>20</v>
      </c>
      <c r="U27" s="85"/>
      <c r="V27" s="71">
        <v>10</v>
      </c>
      <c r="W27" s="71">
        <v>20</v>
      </c>
      <c r="X27" s="84">
        <f t="shared" ca="1" si="2"/>
        <v>15</v>
      </c>
      <c r="Y27" s="84">
        <f t="shared" ca="1" si="3"/>
        <v>17.333333333333332</v>
      </c>
      <c r="Z27" s="143"/>
      <c r="AA27" s="144"/>
      <c r="AB27" s="145"/>
      <c r="AC27" s="86">
        <f t="shared" ca="1" si="4"/>
        <v>14</v>
      </c>
      <c r="AD27" s="224"/>
      <c r="AE27" s="224"/>
    </row>
    <row r="28" spans="1:31" ht="15.75" customHeight="1">
      <c r="A28" s="76">
        <f ca="1">LISTA!A22</f>
        <v>15</v>
      </c>
      <c r="B28" s="76">
        <f ca="1">LISTA!B22</f>
        <v>71582</v>
      </c>
      <c r="C28" s="140" t="str">
        <f ca="1">LISTA!C22</f>
        <v>GERZY MANUEL MAINO DA COSTA</v>
      </c>
      <c r="D28" s="141"/>
      <c r="E28" s="141"/>
      <c r="F28" s="141"/>
      <c r="G28" s="141"/>
      <c r="H28" s="141"/>
      <c r="I28" s="141"/>
      <c r="J28" s="141"/>
      <c r="K28" s="142"/>
      <c r="L28" s="76" t="str">
        <f ca="1">LISTA!D22</f>
        <v>M</v>
      </c>
      <c r="M28" s="78"/>
      <c r="N28" s="82">
        <v>15</v>
      </c>
      <c r="O28" s="82">
        <v>19</v>
      </c>
      <c r="P28" s="83">
        <f t="shared" ca="1" si="0"/>
        <v>17</v>
      </c>
      <c r="Q28" s="82"/>
      <c r="R28" s="71">
        <v>20</v>
      </c>
      <c r="S28" s="71">
        <v>20</v>
      </c>
      <c r="T28" s="84">
        <f t="shared" ca="1" si="1"/>
        <v>20</v>
      </c>
      <c r="U28" s="85"/>
      <c r="V28" s="71">
        <v>10</v>
      </c>
      <c r="W28" s="71">
        <v>20</v>
      </c>
      <c r="X28" s="84">
        <f t="shared" ca="1" si="2"/>
        <v>15</v>
      </c>
      <c r="Y28" s="84">
        <f t="shared" ca="1" si="3"/>
        <v>17.333333333333332</v>
      </c>
      <c r="Z28" s="143"/>
      <c r="AA28" s="144"/>
      <c r="AB28" s="145"/>
      <c r="AC28" s="86">
        <f t="shared" ca="1" si="4"/>
        <v>15</v>
      </c>
      <c r="AD28" s="224"/>
      <c r="AE28" s="224"/>
    </row>
    <row r="29" spans="1:31" ht="15.75" customHeight="1">
      <c r="A29" s="76">
        <f ca="1">LISTA!A23</f>
        <v>16</v>
      </c>
      <c r="B29" s="76">
        <f ca="1">LISTA!B23</f>
        <v>71591</v>
      </c>
      <c r="C29" s="140" t="str">
        <f ca="1">LISTA!C23</f>
        <v>HELAINE MARIA CELESTINO FERNANDO</v>
      </c>
      <c r="D29" s="141"/>
      <c r="E29" s="141"/>
      <c r="F29" s="141"/>
      <c r="G29" s="141"/>
      <c r="H29" s="141"/>
      <c r="I29" s="141"/>
      <c r="J29" s="141"/>
      <c r="K29" s="142"/>
      <c r="L29" s="76" t="str">
        <f ca="1">LISTA!D23</f>
        <v>F</v>
      </c>
      <c r="M29" s="78"/>
      <c r="N29" s="82">
        <v>15</v>
      </c>
      <c r="O29" s="82">
        <v>19</v>
      </c>
      <c r="P29" s="83">
        <f t="shared" ca="1" si="0"/>
        <v>17</v>
      </c>
      <c r="Q29" s="82"/>
      <c r="R29" s="71">
        <v>20</v>
      </c>
      <c r="S29" s="71">
        <v>20</v>
      </c>
      <c r="T29" s="84">
        <f t="shared" ca="1" si="1"/>
        <v>20</v>
      </c>
      <c r="U29" s="85"/>
      <c r="V29" s="71">
        <v>10</v>
      </c>
      <c r="W29" s="71">
        <v>20</v>
      </c>
      <c r="X29" s="84">
        <f t="shared" ca="1" si="2"/>
        <v>15</v>
      </c>
      <c r="Y29" s="84">
        <f t="shared" ca="1" si="3"/>
        <v>17.333333333333332</v>
      </c>
      <c r="Z29" s="143"/>
      <c r="AA29" s="144"/>
      <c r="AB29" s="145"/>
      <c r="AC29" s="86">
        <f t="shared" ca="1" si="4"/>
        <v>16</v>
      </c>
      <c r="AD29" s="224"/>
      <c r="AE29" s="224"/>
    </row>
    <row r="30" spans="1:31" ht="15.75" customHeight="1">
      <c r="A30" s="76">
        <f ca="1">LISTA!A24</f>
        <v>17</v>
      </c>
      <c r="B30" s="76">
        <f ca="1">LISTA!B24</f>
        <v>71585</v>
      </c>
      <c r="C30" s="140" t="str">
        <f ca="1">LISTA!C24</f>
        <v>INÊS JONAS SACHUNGUE</v>
      </c>
      <c r="D30" s="141"/>
      <c r="E30" s="141"/>
      <c r="F30" s="141"/>
      <c r="G30" s="141"/>
      <c r="H30" s="141"/>
      <c r="I30" s="141"/>
      <c r="J30" s="141"/>
      <c r="K30" s="142"/>
      <c r="L30" s="76" t="str">
        <f ca="1">LISTA!D24</f>
        <v>F</v>
      </c>
      <c r="M30" s="78"/>
      <c r="N30" s="82">
        <v>15</v>
      </c>
      <c r="O30" s="82">
        <v>19</v>
      </c>
      <c r="P30" s="83">
        <f t="shared" ca="1" si="0"/>
        <v>17</v>
      </c>
      <c r="Q30" s="82"/>
      <c r="R30" s="71">
        <v>20</v>
      </c>
      <c r="S30" s="71">
        <v>20</v>
      </c>
      <c r="T30" s="84">
        <f t="shared" ca="1" si="1"/>
        <v>20</v>
      </c>
      <c r="U30" s="85"/>
      <c r="V30" s="71">
        <v>10</v>
      </c>
      <c r="W30" s="71">
        <v>20</v>
      </c>
      <c r="X30" s="84">
        <f t="shared" ca="1" si="2"/>
        <v>15</v>
      </c>
      <c r="Y30" s="84">
        <f t="shared" ca="1" si="3"/>
        <v>17.333333333333332</v>
      </c>
      <c r="Z30" s="143"/>
      <c r="AA30" s="144"/>
      <c r="AB30" s="145"/>
      <c r="AC30" s="86">
        <f t="shared" ca="1" si="4"/>
        <v>17</v>
      </c>
      <c r="AD30" s="224"/>
      <c r="AE30" s="224"/>
    </row>
    <row r="31" spans="1:31" ht="15.75" customHeight="1">
      <c r="A31" s="76">
        <f ca="1">LISTA!A25</f>
        <v>18</v>
      </c>
      <c r="B31" s="76">
        <f ca="1">LISTA!B25</f>
        <v>71588</v>
      </c>
      <c r="C31" s="140" t="str">
        <f ca="1">LISTA!C25</f>
        <v>JAEL ISABEL KUMBI</v>
      </c>
      <c r="D31" s="141"/>
      <c r="E31" s="141"/>
      <c r="F31" s="141"/>
      <c r="G31" s="141"/>
      <c r="H31" s="141"/>
      <c r="I31" s="141"/>
      <c r="J31" s="141"/>
      <c r="K31" s="142"/>
      <c r="L31" s="76" t="str">
        <f ca="1">LISTA!D25</f>
        <v>M</v>
      </c>
      <c r="M31" s="78"/>
      <c r="N31" s="82">
        <v>15</v>
      </c>
      <c r="O31" s="82">
        <v>19</v>
      </c>
      <c r="P31" s="83">
        <f t="shared" ca="1" si="0"/>
        <v>17</v>
      </c>
      <c r="Q31" s="82"/>
      <c r="R31" s="71">
        <v>20</v>
      </c>
      <c r="S31" s="71">
        <v>20</v>
      </c>
      <c r="T31" s="84">
        <f t="shared" ca="1" si="1"/>
        <v>20</v>
      </c>
      <c r="U31" s="85"/>
      <c r="V31" s="71">
        <v>10</v>
      </c>
      <c r="W31" s="71">
        <v>20</v>
      </c>
      <c r="X31" s="84">
        <f t="shared" ca="1" si="2"/>
        <v>15</v>
      </c>
      <c r="Y31" s="84">
        <f t="shared" ca="1" si="3"/>
        <v>17.333333333333332</v>
      </c>
      <c r="Z31" s="143"/>
      <c r="AA31" s="144"/>
      <c r="AB31" s="145"/>
      <c r="AC31" s="86">
        <f t="shared" ca="1" si="4"/>
        <v>18</v>
      </c>
      <c r="AD31" s="224"/>
      <c r="AE31" s="224"/>
    </row>
    <row r="32" spans="1:31" ht="15.75" customHeight="1">
      <c r="A32" s="76">
        <f ca="1">LISTA!A26</f>
        <v>19</v>
      </c>
      <c r="B32" s="76">
        <f ca="1">LISTA!B26</f>
        <v>71647</v>
      </c>
      <c r="C32" s="140" t="str">
        <f ca="1">LISTA!C26</f>
        <v>JOÃO CORREIA LUCAMBA</v>
      </c>
      <c r="D32" s="141"/>
      <c r="E32" s="141"/>
      <c r="F32" s="141"/>
      <c r="G32" s="141"/>
      <c r="H32" s="141"/>
      <c r="I32" s="141"/>
      <c r="J32" s="141"/>
      <c r="K32" s="142"/>
      <c r="L32" s="76" t="str">
        <f ca="1">LISTA!D26</f>
        <v>M</v>
      </c>
      <c r="M32" s="78"/>
      <c r="N32" s="82">
        <v>15</v>
      </c>
      <c r="O32" s="82">
        <v>19</v>
      </c>
      <c r="P32" s="83">
        <f t="shared" ca="1" si="0"/>
        <v>17</v>
      </c>
      <c r="Q32" s="82"/>
      <c r="R32" s="71">
        <v>20</v>
      </c>
      <c r="S32" s="71">
        <v>20</v>
      </c>
      <c r="T32" s="84">
        <f t="shared" ca="1" si="1"/>
        <v>20</v>
      </c>
      <c r="U32" s="85"/>
      <c r="V32" s="71">
        <v>10</v>
      </c>
      <c r="W32" s="71">
        <v>20</v>
      </c>
      <c r="X32" s="84">
        <f t="shared" ca="1" si="2"/>
        <v>15</v>
      </c>
      <c r="Y32" s="84">
        <f t="shared" ca="1" si="3"/>
        <v>17.333333333333332</v>
      </c>
      <c r="Z32" s="143"/>
      <c r="AA32" s="144"/>
      <c r="AB32" s="145"/>
      <c r="AC32" s="86">
        <f t="shared" ca="1" si="4"/>
        <v>19</v>
      </c>
      <c r="AD32" s="224"/>
      <c r="AE32" s="224"/>
    </row>
    <row r="33" spans="1:32" ht="15.75" customHeight="1">
      <c r="A33" s="76">
        <f ca="1">LISTA!A27</f>
        <v>20</v>
      </c>
      <c r="B33" s="76">
        <f ca="1">LISTA!B27</f>
        <v>71649</v>
      </c>
      <c r="C33" s="140" t="str">
        <f ca="1">LISTA!C27</f>
        <v>JOEL PEDRO MALUANGA</v>
      </c>
      <c r="D33" s="141"/>
      <c r="E33" s="141"/>
      <c r="F33" s="141"/>
      <c r="G33" s="141"/>
      <c r="H33" s="141"/>
      <c r="I33" s="141"/>
      <c r="J33" s="141"/>
      <c r="K33" s="142"/>
      <c r="L33" s="76" t="str">
        <f ca="1">LISTA!D27</f>
        <v>M</v>
      </c>
      <c r="M33" s="78"/>
      <c r="N33" s="82">
        <v>15</v>
      </c>
      <c r="O33" s="82">
        <v>19</v>
      </c>
      <c r="P33" s="83">
        <f t="shared" ca="1" si="0"/>
        <v>17</v>
      </c>
      <c r="Q33" s="82"/>
      <c r="R33" s="71">
        <v>20</v>
      </c>
      <c r="S33" s="71">
        <v>20</v>
      </c>
      <c r="T33" s="84">
        <f t="shared" ca="1" si="1"/>
        <v>20</v>
      </c>
      <c r="U33" s="85"/>
      <c r="V33" s="71">
        <v>10</v>
      </c>
      <c r="W33" s="71">
        <v>20</v>
      </c>
      <c r="X33" s="84">
        <f t="shared" ca="1" si="2"/>
        <v>15</v>
      </c>
      <c r="Y33" s="84">
        <f t="shared" ca="1" si="3"/>
        <v>17.333333333333332</v>
      </c>
      <c r="Z33" s="143"/>
      <c r="AA33" s="144"/>
      <c r="AB33" s="145"/>
      <c r="AC33" s="86">
        <f t="shared" ca="1" si="4"/>
        <v>20</v>
      </c>
      <c r="AD33" s="224"/>
      <c r="AE33" s="224"/>
      <c r="AF33" s="108"/>
    </row>
    <row r="34" spans="1:32" ht="15.75" customHeight="1">
      <c r="A34" s="76">
        <f ca="1">LISTA!A28</f>
        <v>21</v>
      </c>
      <c r="B34" s="76">
        <f ca="1">LISTA!B28</f>
        <v>71650</v>
      </c>
      <c r="C34" s="140" t="str">
        <f ca="1">LISTA!C28</f>
        <v>JOMÂNCIA DELCIA MANUEL PAULO</v>
      </c>
      <c r="D34" s="141"/>
      <c r="E34" s="141"/>
      <c r="F34" s="141"/>
      <c r="G34" s="141"/>
      <c r="H34" s="141"/>
      <c r="I34" s="141"/>
      <c r="J34" s="141"/>
      <c r="K34" s="142"/>
      <c r="L34" s="76" t="str">
        <f ca="1">LISTA!D28</f>
        <v>F</v>
      </c>
      <c r="M34" s="78"/>
      <c r="N34" s="82">
        <v>15</v>
      </c>
      <c r="O34" s="82">
        <v>19</v>
      </c>
      <c r="P34" s="83">
        <f t="shared" ca="1" si="0"/>
        <v>17</v>
      </c>
      <c r="Q34" s="82"/>
      <c r="R34" s="71">
        <v>20</v>
      </c>
      <c r="S34" s="71">
        <v>20</v>
      </c>
      <c r="T34" s="84">
        <f t="shared" ca="1" si="1"/>
        <v>20</v>
      </c>
      <c r="U34" s="85"/>
      <c r="V34" s="71">
        <v>10</v>
      </c>
      <c r="W34" s="71">
        <v>20</v>
      </c>
      <c r="X34" s="84">
        <f t="shared" ca="1" si="2"/>
        <v>15</v>
      </c>
      <c r="Y34" s="84">
        <f t="shared" ca="1" si="3"/>
        <v>17.333333333333332</v>
      </c>
      <c r="Z34" s="143"/>
      <c r="AA34" s="144"/>
      <c r="AB34" s="145"/>
      <c r="AC34" s="86">
        <f t="shared" ca="1" si="4"/>
        <v>21</v>
      </c>
      <c r="AD34" s="224"/>
      <c r="AE34" s="224"/>
      <c r="AF34" s="108"/>
    </row>
    <row r="35" spans="1:32" ht="15.75" customHeight="1">
      <c r="A35" s="76">
        <f ca="1">LISTA!A29</f>
        <v>22</v>
      </c>
      <c r="B35" s="76">
        <f ca="1">LISTA!B29</f>
        <v>71657</v>
      </c>
      <c r="C35" s="140" t="str">
        <f ca="1">LISTA!C29</f>
        <v>KENEDY JOÃO PAULINO VICTOR</v>
      </c>
      <c r="D35" s="141"/>
      <c r="E35" s="141"/>
      <c r="F35" s="141"/>
      <c r="G35" s="141"/>
      <c r="H35" s="141"/>
      <c r="I35" s="141"/>
      <c r="J35" s="141"/>
      <c r="K35" s="142"/>
      <c r="L35" s="76" t="str">
        <f ca="1">LISTA!D29</f>
        <v>M</v>
      </c>
      <c r="M35" s="78"/>
      <c r="N35" s="82">
        <v>15</v>
      </c>
      <c r="O35" s="82">
        <v>19</v>
      </c>
      <c r="P35" s="83">
        <f t="shared" ca="1" si="0"/>
        <v>17</v>
      </c>
      <c r="Q35" s="82"/>
      <c r="R35" s="71">
        <v>20</v>
      </c>
      <c r="S35" s="71">
        <v>20</v>
      </c>
      <c r="T35" s="84">
        <f t="shared" ca="1" si="1"/>
        <v>20</v>
      </c>
      <c r="U35" s="85"/>
      <c r="V35" s="71">
        <v>10</v>
      </c>
      <c r="W35" s="71">
        <v>20</v>
      </c>
      <c r="X35" s="84">
        <f t="shared" ca="1" si="2"/>
        <v>15</v>
      </c>
      <c r="Y35" s="84">
        <f t="shared" ca="1" si="3"/>
        <v>17.333333333333332</v>
      </c>
      <c r="Z35" s="143"/>
      <c r="AA35" s="144"/>
      <c r="AB35" s="145"/>
      <c r="AC35" s="86">
        <f t="shared" ca="1" si="4"/>
        <v>22</v>
      </c>
      <c r="AD35" s="224"/>
      <c r="AE35" s="224"/>
      <c r="AF35" s="108"/>
    </row>
    <row r="36" spans="1:32" ht="15.75" customHeight="1">
      <c r="A36" s="76">
        <f ca="1">LISTA!A30</f>
        <v>23</v>
      </c>
      <c r="B36" s="76">
        <f ca="1">LISTA!B30</f>
        <v>71595</v>
      </c>
      <c r="C36" s="140" t="str">
        <f ca="1">LISTA!C30</f>
        <v>LOURENÇO AUGUSTO DOMINGOS</v>
      </c>
      <c r="D36" s="141"/>
      <c r="E36" s="141"/>
      <c r="F36" s="141"/>
      <c r="G36" s="141"/>
      <c r="H36" s="141"/>
      <c r="I36" s="141"/>
      <c r="J36" s="141"/>
      <c r="K36" s="142"/>
      <c r="L36" s="76" t="str">
        <f ca="1">LISTA!D30</f>
        <v>M</v>
      </c>
      <c r="M36" s="78"/>
      <c r="N36" s="82">
        <v>15</v>
      </c>
      <c r="O36" s="82">
        <v>19</v>
      </c>
      <c r="P36" s="83">
        <f t="shared" ca="1" si="0"/>
        <v>17</v>
      </c>
      <c r="Q36" s="82"/>
      <c r="R36" s="71">
        <v>20</v>
      </c>
      <c r="S36" s="71">
        <v>20</v>
      </c>
      <c r="T36" s="84">
        <f t="shared" ca="1" si="1"/>
        <v>20</v>
      </c>
      <c r="U36" s="85"/>
      <c r="V36" s="71">
        <v>10</v>
      </c>
      <c r="W36" s="71">
        <v>20</v>
      </c>
      <c r="X36" s="84">
        <f t="shared" ca="1" si="2"/>
        <v>15</v>
      </c>
      <c r="Y36" s="84">
        <f t="shared" ca="1" si="3"/>
        <v>17.333333333333332</v>
      </c>
      <c r="Z36" s="143"/>
      <c r="AA36" s="144"/>
      <c r="AB36" s="145"/>
      <c r="AC36" s="86">
        <f t="shared" ca="1" si="4"/>
        <v>23</v>
      </c>
      <c r="AD36" s="224"/>
      <c r="AE36" s="224"/>
      <c r="AF36" s="108"/>
    </row>
    <row r="37" spans="1:32" ht="15.75" customHeight="1">
      <c r="A37" s="76">
        <f ca="1">LISTA!A31</f>
        <v>24</v>
      </c>
      <c r="B37" s="76">
        <f ca="1">LISTA!B31</f>
        <v>71597</v>
      </c>
      <c r="C37" s="140" t="str">
        <f ca="1">LISTA!C31</f>
        <v>LUÍS DIONÍSIO MAVINGA MAMPUYA</v>
      </c>
      <c r="D37" s="141"/>
      <c r="E37" s="141"/>
      <c r="F37" s="141"/>
      <c r="G37" s="141"/>
      <c r="H37" s="141"/>
      <c r="I37" s="141"/>
      <c r="J37" s="141"/>
      <c r="K37" s="142"/>
      <c r="L37" s="76" t="str">
        <f ca="1">LISTA!D31</f>
        <v>M</v>
      </c>
      <c r="M37" s="78"/>
      <c r="N37" s="82">
        <v>15</v>
      </c>
      <c r="O37" s="82">
        <v>19</v>
      </c>
      <c r="P37" s="83">
        <f t="shared" ca="1" si="0"/>
        <v>17</v>
      </c>
      <c r="Q37" s="82"/>
      <c r="R37" s="71">
        <v>20</v>
      </c>
      <c r="S37" s="71">
        <v>20</v>
      </c>
      <c r="T37" s="84">
        <f t="shared" ca="1" si="1"/>
        <v>20</v>
      </c>
      <c r="U37" s="85"/>
      <c r="V37" s="71">
        <v>10</v>
      </c>
      <c r="W37" s="71">
        <v>20</v>
      </c>
      <c r="X37" s="84">
        <f t="shared" ca="1" si="2"/>
        <v>15</v>
      </c>
      <c r="Y37" s="84">
        <f t="shared" ca="1" si="3"/>
        <v>17.333333333333332</v>
      </c>
      <c r="Z37" s="143"/>
      <c r="AA37" s="144"/>
      <c r="AB37" s="145"/>
      <c r="AC37" s="86">
        <f t="shared" ca="1" si="4"/>
        <v>24</v>
      </c>
      <c r="AD37" s="224"/>
      <c r="AE37" s="224"/>
      <c r="AF37" s="108"/>
    </row>
    <row r="38" spans="1:32" ht="15.75" customHeight="1">
      <c r="A38" s="76">
        <f ca="1">LISTA!A32</f>
        <v>25</v>
      </c>
      <c r="B38" s="76">
        <f ca="1">LISTA!B32</f>
        <v>72918</v>
      </c>
      <c r="C38" s="140" t="str">
        <f ca="1">LISTA!C32</f>
        <v>MARIO CAMUNDONGO NANBALO</v>
      </c>
      <c r="D38" s="141"/>
      <c r="E38" s="141"/>
      <c r="F38" s="141"/>
      <c r="G38" s="141"/>
      <c r="H38" s="141"/>
      <c r="I38" s="141"/>
      <c r="J38" s="141"/>
      <c r="K38" s="142"/>
      <c r="L38" s="76" t="str">
        <f ca="1">LISTA!D32</f>
        <v>M</v>
      </c>
      <c r="M38" s="78"/>
      <c r="N38" s="82">
        <v>15</v>
      </c>
      <c r="O38" s="82">
        <v>19</v>
      </c>
      <c r="P38" s="83">
        <f t="shared" ca="1" si="0"/>
        <v>17</v>
      </c>
      <c r="Q38" s="82"/>
      <c r="R38" s="71">
        <v>20</v>
      </c>
      <c r="S38" s="71">
        <v>20</v>
      </c>
      <c r="T38" s="84">
        <f t="shared" ca="1" si="1"/>
        <v>20</v>
      </c>
      <c r="U38" s="85"/>
      <c r="V38" s="71">
        <v>10</v>
      </c>
      <c r="W38" s="71">
        <v>20</v>
      </c>
      <c r="X38" s="84">
        <f t="shared" ca="1" si="2"/>
        <v>15</v>
      </c>
      <c r="Y38" s="84">
        <f t="shared" ca="1" si="3"/>
        <v>17.333333333333332</v>
      </c>
      <c r="Z38" s="143"/>
      <c r="AA38" s="144"/>
      <c r="AB38" s="145"/>
      <c r="AC38" s="86">
        <f t="shared" ca="1" si="4"/>
        <v>25</v>
      </c>
      <c r="AD38" s="224"/>
      <c r="AE38" s="224"/>
      <c r="AF38" s="108"/>
    </row>
    <row r="39" spans="1:32" ht="15.75" customHeight="1">
      <c r="A39" s="76">
        <f ca="1">LISTA!A33</f>
        <v>26</v>
      </c>
      <c r="B39" s="76">
        <f ca="1">LISTA!B33</f>
        <v>71603</v>
      </c>
      <c r="C39" s="140" t="str">
        <f ca="1">LISTA!C33</f>
        <v>MOISÉS MENDONÇA DOMINGOS</v>
      </c>
      <c r="D39" s="141"/>
      <c r="E39" s="141"/>
      <c r="F39" s="141"/>
      <c r="G39" s="141"/>
      <c r="H39" s="141"/>
      <c r="I39" s="141"/>
      <c r="J39" s="141"/>
      <c r="K39" s="142"/>
      <c r="L39" s="76" t="str">
        <f ca="1">LISTA!D33</f>
        <v>M</v>
      </c>
      <c r="M39" s="78"/>
      <c r="N39" s="82">
        <v>15</v>
      </c>
      <c r="O39" s="82">
        <v>19</v>
      </c>
      <c r="P39" s="83">
        <f t="shared" ca="1" si="0"/>
        <v>17</v>
      </c>
      <c r="Q39" s="82"/>
      <c r="R39" s="71">
        <v>20</v>
      </c>
      <c r="S39" s="71">
        <v>20</v>
      </c>
      <c r="T39" s="84">
        <f t="shared" ca="1" si="1"/>
        <v>20</v>
      </c>
      <c r="U39" s="85"/>
      <c r="V39" s="71">
        <v>10</v>
      </c>
      <c r="W39" s="71">
        <v>20</v>
      </c>
      <c r="X39" s="84">
        <f t="shared" ca="1" si="2"/>
        <v>15</v>
      </c>
      <c r="Y39" s="84">
        <f t="shared" ca="1" si="3"/>
        <v>0</v>
      </c>
      <c r="Z39" s="143"/>
      <c r="AA39" s="144"/>
      <c r="AB39" s="145"/>
      <c r="AC39" s="86">
        <f t="shared" ca="1" si="4"/>
        <v>26</v>
      </c>
      <c r="AD39" s="224"/>
      <c r="AE39" s="224"/>
      <c r="AF39" s="108"/>
    </row>
    <row r="40" spans="1:32" ht="15.75" customHeight="1">
      <c r="A40" s="76">
        <f ca="1">LISTA!A34</f>
        <v>27</v>
      </c>
      <c r="B40" s="76">
        <f ca="1">LISTA!B34</f>
        <v>71604</v>
      </c>
      <c r="C40" s="140" t="str">
        <f ca="1">LISTA!C34</f>
        <v>NAZARETO DE FÁTIMA BENGUE INGLÊS</v>
      </c>
      <c r="D40" s="141"/>
      <c r="E40" s="141"/>
      <c r="F40" s="141"/>
      <c r="G40" s="141"/>
      <c r="H40" s="141"/>
      <c r="I40" s="141"/>
      <c r="J40" s="141"/>
      <c r="K40" s="142"/>
      <c r="L40" s="76" t="str">
        <f ca="1">LISTA!D34</f>
        <v>M</v>
      </c>
      <c r="M40" s="78"/>
      <c r="N40" s="82">
        <v>15</v>
      </c>
      <c r="O40" s="82">
        <v>19</v>
      </c>
      <c r="P40" s="83">
        <f t="shared" ca="1" si="0"/>
        <v>17</v>
      </c>
      <c r="Q40" s="82"/>
      <c r="R40" s="71">
        <v>20</v>
      </c>
      <c r="S40" s="71">
        <v>20</v>
      </c>
      <c r="T40" s="84">
        <f t="shared" ca="1" si="1"/>
        <v>20</v>
      </c>
      <c r="U40" s="85"/>
      <c r="V40" s="71">
        <v>10</v>
      </c>
      <c r="W40" s="71">
        <v>20</v>
      </c>
      <c r="X40" s="84">
        <f t="shared" ca="1" si="2"/>
        <v>15</v>
      </c>
      <c r="Y40" s="84">
        <f t="shared" ca="1" si="3"/>
        <v>0</v>
      </c>
      <c r="Z40" s="143"/>
      <c r="AA40" s="144"/>
      <c r="AB40" s="145"/>
      <c r="AC40" s="86">
        <f t="shared" ca="1" si="4"/>
        <v>27</v>
      </c>
      <c r="AD40" s="224"/>
      <c r="AE40" s="224"/>
      <c r="AF40" s="108"/>
    </row>
    <row r="41" spans="1:32" ht="15.75" customHeight="1">
      <c r="A41" s="76">
        <f ca="1">LISTA!A35</f>
        <v>28</v>
      </c>
      <c r="B41" s="76">
        <f ca="1">LISTA!B35</f>
        <v>71665</v>
      </c>
      <c r="C41" s="140" t="str">
        <f ca="1">LISTA!C35</f>
        <v>ONÊSIMO MENDONÇA COELHO</v>
      </c>
      <c r="D41" s="141"/>
      <c r="E41" s="141"/>
      <c r="F41" s="141"/>
      <c r="G41" s="141"/>
      <c r="H41" s="141"/>
      <c r="I41" s="141"/>
      <c r="J41" s="141"/>
      <c r="K41" s="142"/>
      <c r="L41" s="76" t="str">
        <f ca="1">LISTA!D35</f>
        <v>M</v>
      </c>
      <c r="M41" s="78"/>
      <c r="N41" s="82">
        <v>15</v>
      </c>
      <c r="O41" s="82">
        <v>19</v>
      </c>
      <c r="P41" s="83">
        <f t="shared" ca="1" si="0"/>
        <v>17</v>
      </c>
      <c r="Q41" s="82"/>
      <c r="R41" s="71">
        <v>20</v>
      </c>
      <c r="S41" s="71">
        <v>20</v>
      </c>
      <c r="T41" s="84">
        <f t="shared" ca="1" si="1"/>
        <v>20</v>
      </c>
      <c r="U41" s="85"/>
      <c r="V41" s="71">
        <v>10</v>
      </c>
      <c r="W41" s="71">
        <v>20</v>
      </c>
      <c r="X41" s="84">
        <f t="shared" ca="1" si="2"/>
        <v>15</v>
      </c>
      <c r="Y41" s="84">
        <f t="shared" ca="1" si="3"/>
        <v>17.333333333333332</v>
      </c>
      <c r="Z41" s="143"/>
      <c r="AA41" s="144"/>
      <c r="AB41" s="145"/>
      <c r="AC41" s="86">
        <f t="shared" ca="1" si="4"/>
        <v>28</v>
      </c>
      <c r="AD41" s="224"/>
      <c r="AE41" s="224"/>
      <c r="AF41" s="108"/>
    </row>
    <row r="42" spans="1:32" ht="15.75" customHeight="1">
      <c r="A42" s="76">
        <f ca="1">LISTA!A36</f>
        <v>29</v>
      </c>
      <c r="B42" s="76">
        <f ca="1">LISTA!B36</f>
        <v>71611</v>
      </c>
      <c r="C42" s="140" t="str">
        <f ca="1">LISTA!C36</f>
        <v>PAULO ALFREDO XAVIER KOMBO</v>
      </c>
      <c r="D42" s="141"/>
      <c r="E42" s="141"/>
      <c r="F42" s="141"/>
      <c r="G42" s="141"/>
      <c r="H42" s="141"/>
      <c r="I42" s="141"/>
      <c r="J42" s="141"/>
      <c r="K42" s="142"/>
      <c r="L42" s="76" t="str">
        <f ca="1">LISTA!D36</f>
        <v>M</v>
      </c>
      <c r="M42" s="78"/>
      <c r="N42" s="82">
        <v>15</v>
      </c>
      <c r="O42" s="82">
        <v>19</v>
      </c>
      <c r="P42" s="83">
        <f t="shared" ca="1" si="0"/>
        <v>17</v>
      </c>
      <c r="Q42" s="82"/>
      <c r="R42" s="71">
        <v>20</v>
      </c>
      <c r="S42" s="71">
        <v>20</v>
      </c>
      <c r="T42" s="84">
        <f t="shared" ca="1" si="1"/>
        <v>20</v>
      </c>
      <c r="U42" s="85"/>
      <c r="V42" s="71">
        <v>10</v>
      </c>
      <c r="W42" s="71">
        <v>20</v>
      </c>
      <c r="X42" s="84">
        <f t="shared" ca="1" si="2"/>
        <v>15</v>
      </c>
      <c r="Y42" s="84">
        <f t="shared" ca="1" si="3"/>
        <v>0</v>
      </c>
      <c r="Z42" s="143"/>
      <c r="AA42" s="144"/>
      <c r="AB42" s="145"/>
      <c r="AC42" s="86">
        <f t="shared" ca="1" si="4"/>
        <v>29</v>
      </c>
      <c r="AD42" s="224"/>
      <c r="AE42" s="224"/>
      <c r="AF42" s="108"/>
    </row>
    <row r="43" spans="1:32" ht="15.75" customHeight="1">
      <c r="A43" s="76">
        <f ca="1">LISTA!A37</f>
        <v>30</v>
      </c>
      <c r="B43" s="76">
        <f ca="1">LISTA!B37</f>
        <v>71612</v>
      </c>
      <c r="C43" s="140" t="str">
        <f ca="1">LISTA!C37</f>
        <v>ROSA SARA CABRAL VUMBA</v>
      </c>
      <c r="D43" s="141"/>
      <c r="E43" s="141"/>
      <c r="F43" s="141"/>
      <c r="G43" s="141"/>
      <c r="H43" s="141"/>
      <c r="I43" s="141"/>
      <c r="J43" s="141"/>
      <c r="K43" s="142"/>
      <c r="L43" s="76" t="str">
        <f ca="1">LISTA!D37</f>
        <v>F</v>
      </c>
      <c r="M43" s="78"/>
      <c r="N43" s="82">
        <v>15</v>
      </c>
      <c r="O43" s="82">
        <v>19</v>
      </c>
      <c r="P43" s="83">
        <f t="shared" ca="1" si="0"/>
        <v>17</v>
      </c>
      <c r="Q43" s="82"/>
      <c r="R43" s="71">
        <v>20</v>
      </c>
      <c r="S43" s="71">
        <v>20</v>
      </c>
      <c r="T43" s="84">
        <f t="shared" ca="1" si="1"/>
        <v>20</v>
      </c>
      <c r="U43" s="85"/>
      <c r="V43" s="71">
        <v>10</v>
      </c>
      <c r="W43" s="71">
        <v>20</v>
      </c>
      <c r="X43" s="84">
        <f t="shared" ca="1" si="2"/>
        <v>15</v>
      </c>
      <c r="Y43" s="84">
        <f t="shared" ca="1" si="3"/>
        <v>0</v>
      </c>
      <c r="Z43" s="143"/>
      <c r="AA43" s="144"/>
      <c r="AB43" s="145"/>
      <c r="AC43" s="86">
        <f t="shared" ca="1" si="4"/>
        <v>30</v>
      </c>
      <c r="AD43" s="224"/>
      <c r="AE43" s="224"/>
      <c r="AF43" s="108"/>
    </row>
    <row r="44" spans="1:32" ht="15.75" customHeight="1">
      <c r="A44" s="76">
        <f ca="1">LISTA!A38</f>
        <v>31</v>
      </c>
      <c r="B44" s="76">
        <f ca="1">LISTA!B38</f>
        <v>68722</v>
      </c>
      <c r="C44" s="140" t="str">
        <f ca="1">LISTA!C38</f>
        <v>STEFANE DEISE VEMBA QUINANA</v>
      </c>
      <c r="D44" s="141"/>
      <c r="E44" s="141"/>
      <c r="F44" s="141"/>
      <c r="G44" s="141"/>
      <c r="H44" s="141"/>
      <c r="I44" s="141"/>
      <c r="J44" s="141"/>
      <c r="K44" s="142"/>
      <c r="L44" s="76" t="str">
        <f ca="1">LISTA!D38</f>
        <v>F</v>
      </c>
      <c r="M44" s="78"/>
      <c r="N44" s="82">
        <v>15</v>
      </c>
      <c r="O44" s="82">
        <v>19</v>
      </c>
      <c r="P44" s="83">
        <f t="shared" ca="1" si="0"/>
        <v>17</v>
      </c>
      <c r="Q44" s="82"/>
      <c r="R44" s="71">
        <v>20</v>
      </c>
      <c r="S44" s="71">
        <v>20</v>
      </c>
      <c r="T44" s="84">
        <f t="shared" ca="1" si="1"/>
        <v>20</v>
      </c>
      <c r="U44" s="85"/>
      <c r="V44" s="71">
        <v>10</v>
      </c>
      <c r="W44" s="71">
        <v>20</v>
      </c>
      <c r="X44" s="84">
        <f t="shared" ca="1" si="2"/>
        <v>15</v>
      </c>
      <c r="Y44" s="84">
        <f t="shared" ca="1" si="3"/>
        <v>17.333333333333332</v>
      </c>
      <c r="Z44" s="143"/>
      <c r="AA44" s="144"/>
      <c r="AB44" s="145"/>
      <c r="AC44" s="86">
        <f t="shared" ca="1" si="4"/>
        <v>31</v>
      </c>
      <c r="AD44" s="224"/>
      <c r="AE44" s="224"/>
      <c r="AF44" s="108"/>
    </row>
    <row r="45" spans="1:32" ht="15.75" customHeight="1">
      <c r="A45" s="76">
        <f ca="1">LISTA!A39</f>
        <v>32</v>
      </c>
      <c r="B45" s="76">
        <f ca="1">LISTA!B39</f>
        <v>65824</v>
      </c>
      <c r="C45" s="140" t="str">
        <f ca="1">LISTA!C39</f>
        <v>WANDERSON CRISTIANO JOSÉ MORAIS(Exame especial)</v>
      </c>
      <c r="D45" s="141"/>
      <c r="E45" s="141"/>
      <c r="F45" s="141"/>
      <c r="G45" s="141"/>
      <c r="H45" s="141"/>
      <c r="I45" s="141"/>
      <c r="J45" s="141"/>
      <c r="K45" s="142"/>
      <c r="L45" s="76" t="str">
        <f ca="1">LISTA!D39</f>
        <v>m</v>
      </c>
      <c r="M45" s="78"/>
      <c r="N45" s="82">
        <v>15</v>
      </c>
      <c r="O45" s="82">
        <v>19</v>
      </c>
      <c r="P45" s="83">
        <f t="shared" ca="1" si="0"/>
        <v>17</v>
      </c>
      <c r="Q45" s="82"/>
      <c r="R45" s="71">
        <v>20</v>
      </c>
      <c r="S45" s="71">
        <v>20</v>
      </c>
      <c r="T45" s="84">
        <f t="shared" ca="1" si="1"/>
        <v>20</v>
      </c>
      <c r="U45" s="85"/>
      <c r="V45" s="71">
        <v>10</v>
      </c>
      <c r="W45" s="71">
        <v>20</v>
      </c>
      <c r="X45" s="84">
        <f t="shared" ca="1" si="2"/>
        <v>15</v>
      </c>
      <c r="Y45" s="84">
        <f t="shared" ca="1" si="3"/>
        <v>17.333333333333332</v>
      </c>
      <c r="Z45" s="143"/>
      <c r="AA45" s="144"/>
      <c r="AB45" s="145"/>
      <c r="AC45" s="86">
        <f t="shared" ca="1" si="4"/>
        <v>32</v>
      </c>
      <c r="AD45" s="224"/>
      <c r="AE45" s="224"/>
      <c r="AF45" s="108"/>
    </row>
    <row r="46" spans="1:32" ht="15.75" customHeight="1">
      <c r="A46" s="76">
        <f ca="1">LISTA!A40</f>
        <v>33</v>
      </c>
      <c r="B46" s="76">
        <f ca="1">LISTA!B40</f>
        <v>68668</v>
      </c>
      <c r="C46" s="140" t="str">
        <f ca="1">LISTA!C40</f>
        <v>PEDRO PETELSON PEQUENO LOURENÇO(EXAME ESPECIAL)</v>
      </c>
      <c r="D46" s="141"/>
      <c r="E46" s="141"/>
      <c r="F46" s="141"/>
      <c r="G46" s="141"/>
      <c r="H46" s="141"/>
      <c r="I46" s="141"/>
      <c r="J46" s="141"/>
      <c r="K46" s="142"/>
      <c r="L46" s="76" t="str">
        <f ca="1">LISTA!D40</f>
        <v>M</v>
      </c>
      <c r="M46" s="78"/>
      <c r="N46" s="82">
        <v>15</v>
      </c>
      <c r="O46" s="82">
        <v>19</v>
      </c>
      <c r="P46" s="83">
        <f t="shared" ca="1" si="0"/>
        <v>17</v>
      </c>
      <c r="Q46" s="82"/>
      <c r="R46" s="71">
        <v>20</v>
      </c>
      <c r="S46" s="71">
        <v>20</v>
      </c>
      <c r="T46" s="84">
        <f t="shared" ca="1" si="1"/>
        <v>20</v>
      </c>
      <c r="U46" s="85"/>
      <c r="V46" s="71">
        <v>10</v>
      </c>
      <c r="W46" s="71">
        <v>20</v>
      </c>
      <c r="X46" s="84">
        <f t="shared" ca="1" si="2"/>
        <v>15</v>
      </c>
      <c r="Y46" s="84">
        <f t="shared" ca="1" si="3"/>
        <v>17.333333333333332</v>
      </c>
      <c r="Z46" s="143"/>
      <c r="AA46" s="144"/>
      <c r="AB46" s="145"/>
      <c r="AC46" s="86">
        <f t="shared" ca="1" si="4"/>
        <v>33</v>
      </c>
      <c r="AD46" s="224"/>
      <c r="AE46" s="224"/>
      <c r="AF46" s="108"/>
    </row>
    <row r="47" spans="1:32" ht="15.75" customHeight="1">
      <c r="A47" s="76">
        <f ca="1">LISTA!A41</f>
        <v>34</v>
      </c>
      <c r="B47" s="76">
        <f ca="1">LISTA!B41</f>
        <v>68703</v>
      </c>
      <c r="C47" s="140" t="str">
        <f ca="1">LISTA!C41</f>
        <v>JOEL PANZO JOSÉ(EXAME ESPECIAL)</v>
      </c>
      <c r="D47" s="141"/>
      <c r="E47" s="141"/>
      <c r="F47" s="141"/>
      <c r="G47" s="141"/>
      <c r="H47" s="141"/>
      <c r="I47" s="141"/>
      <c r="J47" s="141"/>
      <c r="K47" s="142"/>
      <c r="L47" s="76" t="str">
        <f ca="1">LISTA!D41</f>
        <v>M</v>
      </c>
      <c r="M47" s="78"/>
      <c r="N47" s="82">
        <v>15</v>
      </c>
      <c r="O47" s="82">
        <v>19</v>
      </c>
      <c r="P47" s="83">
        <f t="shared" ref="P47" ca="1" si="5">IFERROR(AVERAGE(N47:O47),0)</f>
        <v>17</v>
      </c>
      <c r="Q47" s="82"/>
      <c r="R47" s="71">
        <v>20</v>
      </c>
      <c r="S47" s="71">
        <v>20</v>
      </c>
      <c r="T47" s="84">
        <f t="shared" ref="T47" ca="1" si="6">IFERROR(AVERAGE(R47:S47),0)</f>
        <v>20</v>
      </c>
      <c r="U47" s="85"/>
      <c r="V47" s="71">
        <v>10</v>
      </c>
      <c r="W47" s="71">
        <v>20</v>
      </c>
      <c r="X47" s="84">
        <f t="shared" ref="X47" ca="1" si="7">IFERROR(AVERAGE(V47:W47),0)</f>
        <v>15</v>
      </c>
      <c r="Y47" s="84">
        <f t="shared" ref="Y47" ca="1" si="8">AVERAGE(X47,T47,P47)</f>
        <v>17.333333333333332</v>
      </c>
      <c r="Z47" s="143"/>
      <c r="AA47" s="144"/>
      <c r="AB47" s="145"/>
      <c r="AC47" s="86">
        <f t="shared" ref="AC47" ca="1" si="9">A47</f>
        <v>34</v>
      </c>
      <c r="AD47" s="224"/>
      <c r="AE47" s="224"/>
      <c r="AF47" s="224"/>
    </row>
    <row r="48" spans="1:32" ht="15.75" customHeight="1">
      <c r="A48" s="178" t="s">
        <v>15</v>
      </c>
      <c r="B48" s="178">
        <f ca="1">COUNTIF(L14:L47,"=M")</f>
        <v>28</v>
      </c>
      <c r="C48" s="182" t="s">
        <v>78</v>
      </c>
      <c r="D48" s="183"/>
      <c r="E48" s="183"/>
      <c r="F48" s="183"/>
      <c r="G48" s="183"/>
      <c r="H48" s="183"/>
      <c r="I48" s="183"/>
      <c r="J48" s="183"/>
      <c r="K48" s="184"/>
      <c r="L48" s="185" t="s">
        <v>79</v>
      </c>
      <c r="M48" s="185"/>
      <c r="N48" s="185"/>
      <c r="O48" s="185"/>
      <c r="P48" s="185"/>
      <c r="Q48" s="185"/>
      <c r="R48" s="185" t="s">
        <v>80</v>
      </c>
      <c r="S48" s="185"/>
      <c r="T48" s="185"/>
      <c r="U48" s="185"/>
      <c r="V48" s="185"/>
      <c r="W48" s="185"/>
      <c r="X48" s="185" t="s">
        <v>80</v>
      </c>
      <c r="Y48" s="185"/>
      <c r="Z48" s="185"/>
      <c r="AA48" s="185"/>
      <c r="AB48" s="185"/>
      <c r="AC48" s="186"/>
      <c r="AD48" s="224"/>
      <c r="AE48" s="224"/>
      <c r="AF48" s="224"/>
    </row>
    <row r="49" spans="1:32" ht="14.25" customHeight="1" thickBot="1">
      <c r="A49" s="233"/>
      <c r="B49" s="233"/>
      <c r="C49" s="187" t="s">
        <v>81</v>
      </c>
      <c r="D49" s="188"/>
      <c r="E49" s="188"/>
      <c r="F49" s="188"/>
      <c r="G49" s="188"/>
      <c r="H49" s="188"/>
      <c r="I49" s="188"/>
      <c r="J49" s="188"/>
      <c r="K49" s="189"/>
      <c r="L49" s="177" t="s">
        <v>82</v>
      </c>
      <c r="M49" s="233"/>
      <c r="N49" s="233"/>
      <c r="O49" s="177" t="s">
        <v>83</v>
      </c>
      <c r="P49" s="233"/>
      <c r="Q49" s="233"/>
      <c r="R49" s="177" t="s">
        <v>82</v>
      </c>
      <c r="S49" s="233"/>
      <c r="T49" s="233"/>
      <c r="U49" s="177" t="s">
        <v>83</v>
      </c>
      <c r="V49" s="233"/>
      <c r="W49" s="233"/>
      <c r="X49" s="177" t="s">
        <v>82</v>
      </c>
      <c r="Y49" s="233"/>
      <c r="Z49" s="233"/>
      <c r="AA49" s="177" t="s">
        <v>83</v>
      </c>
      <c r="AB49" s="233"/>
      <c r="AC49" s="234"/>
      <c r="AD49" s="108"/>
      <c r="AE49" s="108"/>
      <c r="AF49" s="108"/>
    </row>
    <row r="50" spans="1:32" ht="14.25" customHeight="1" thickBot="1">
      <c r="A50" s="178" t="s">
        <v>24</v>
      </c>
      <c r="B50" s="178">
        <f ca="1">COUNTIF(L14:L47,"=F")</f>
        <v>6</v>
      </c>
      <c r="C50" s="179" t="s">
        <v>84</v>
      </c>
      <c r="D50" s="180"/>
      <c r="E50" s="180"/>
      <c r="F50" s="180"/>
      <c r="G50" s="180"/>
      <c r="H50" s="180"/>
      <c r="I50" s="180"/>
      <c r="J50" s="180"/>
      <c r="K50" s="181"/>
      <c r="L50" s="72" t="s">
        <v>15</v>
      </c>
      <c r="M50" s="72" t="s">
        <v>24</v>
      </c>
      <c r="N50" s="72" t="s">
        <v>71</v>
      </c>
      <c r="O50" s="72" t="s">
        <v>15</v>
      </c>
      <c r="P50" s="72" t="s">
        <v>24</v>
      </c>
      <c r="Q50" s="72" t="s">
        <v>71</v>
      </c>
      <c r="R50" s="72" t="s">
        <v>15</v>
      </c>
      <c r="S50" s="72" t="s">
        <v>24</v>
      </c>
      <c r="T50" s="72" t="s">
        <v>71</v>
      </c>
      <c r="U50" s="72" t="s">
        <v>15</v>
      </c>
      <c r="V50" s="72" t="s">
        <v>24</v>
      </c>
      <c r="W50" s="72" t="s">
        <v>71</v>
      </c>
      <c r="X50" s="72" t="s">
        <v>15</v>
      </c>
      <c r="Y50" s="72" t="s">
        <v>24</v>
      </c>
      <c r="Z50" s="72" t="s">
        <v>71</v>
      </c>
      <c r="AA50" s="72" t="s">
        <v>15</v>
      </c>
      <c r="AB50" s="72" t="s">
        <v>24</v>
      </c>
      <c r="AC50" s="90" t="s">
        <v>71</v>
      </c>
      <c r="AD50" s="224"/>
      <c r="AE50" s="224"/>
      <c r="AF50" s="224"/>
    </row>
    <row r="51" spans="1:32" ht="15" customHeight="1" thickBot="1">
      <c r="A51" s="233"/>
      <c r="B51" s="233"/>
      <c r="C51" s="179" t="s">
        <v>85</v>
      </c>
      <c r="D51" s="180"/>
      <c r="E51" s="180"/>
      <c r="F51" s="180"/>
      <c r="G51" s="180"/>
      <c r="H51" s="180"/>
      <c r="I51" s="180"/>
      <c r="J51" s="180"/>
      <c r="K51" s="181"/>
      <c r="L51" s="91">
        <f ca="1">COUNTIFS(L14:L46,"=M",P14:P46,"&gt;=9,5")</f>
        <v>26</v>
      </c>
      <c r="M51" s="91">
        <f ca="1">COUNTIFS(L14:L46,"=F",P14:P46,"&gt;=9,5")</f>
        <v>6</v>
      </c>
      <c r="N51" s="92">
        <f ca="1">(M51+L51)</f>
        <v>32</v>
      </c>
      <c r="O51" s="93">
        <f ca="1">COUNTIFS(L14:L46,"=M",P14:P46,"&lt;9,5")</f>
        <v>1</v>
      </c>
      <c r="P51" s="93">
        <f ca="1">COUNTIFS(L14:L46,"=F",P14:P46,"&lt;9,5")</f>
        <v>0</v>
      </c>
      <c r="Q51" s="94">
        <f ca="1">(P51+O51)</f>
        <v>1</v>
      </c>
      <c r="R51" s="91">
        <f ca="1">COUNTIFS(L14:L46,"=M",T14:T46,"&gt;=9,5")</f>
        <v>27</v>
      </c>
      <c r="S51" s="91">
        <f ca="1">COUNTIFS(L14:L46,"=F",T14:T46,"&gt;=9,5")</f>
        <v>6</v>
      </c>
      <c r="T51" s="92">
        <f ca="1">(S51+R51)</f>
        <v>33</v>
      </c>
      <c r="U51" s="93">
        <f ca="1">COUNTIFS(L14:L46,"=M",T14:T46,"&lt;9,5")</f>
        <v>0</v>
      </c>
      <c r="V51" s="93">
        <f ca="1">COUNTIFS(L14:L46,"=F",T14:T46,"&lt;9,5")</f>
        <v>0</v>
      </c>
      <c r="W51" s="94">
        <f ca="1">(V51+U51)</f>
        <v>0</v>
      </c>
      <c r="X51" s="91">
        <f ca="1">COUNTIFS(L14:L46,"=M",X14:X46,"&gt;=9,5")</f>
        <v>27</v>
      </c>
      <c r="Y51" s="91">
        <f ca="1">COUNTIFS(L14:L46,"=F",X14:X46,"&gt;=9,5")</f>
        <v>6</v>
      </c>
      <c r="Z51" s="92">
        <f ca="1">(Y51+X51)</f>
        <v>33</v>
      </c>
      <c r="AA51" s="93">
        <f ca="1">COUNTIFS(L14:L46,"=M",X14:X46,"&lt;9,5")</f>
        <v>0</v>
      </c>
      <c r="AB51" s="93">
        <f ca="1">COUNTIFS(L14:L46,"=F",X14:X46,"&lt;9,5")</f>
        <v>0</v>
      </c>
      <c r="AC51" s="95">
        <f ca="1">(AB51+AA51)</f>
        <v>0</v>
      </c>
      <c r="AD51" s="224"/>
      <c r="AE51" s="224"/>
      <c r="AF51" s="224"/>
    </row>
    <row r="52" spans="1:32" ht="14.25" customHeight="1" thickBot="1">
      <c r="A52" s="178" t="s">
        <v>71</v>
      </c>
      <c r="B52" s="178">
        <f ca="1">(B48+B50)</f>
        <v>34</v>
      </c>
      <c r="C52" s="179" t="s">
        <v>86</v>
      </c>
      <c r="D52" s="180"/>
      <c r="E52" s="180"/>
      <c r="F52" s="180"/>
      <c r="G52" s="180"/>
      <c r="H52" s="180"/>
      <c r="I52" s="180"/>
      <c r="J52" s="180"/>
      <c r="K52" s="181"/>
      <c r="L52" s="190" t="s">
        <v>87</v>
      </c>
      <c r="M52" s="233"/>
      <c r="N52" s="233"/>
      <c r="O52" s="190" t="s">
        <v>87</v>
      </c>
      <c r="P52" s="233"/>
      <c r="Q52" s="233"/>
      <c r="R52" s="190" t="s">
        <v>87</v>
      </c>
      <c r="S52" s="233"/>
      <c r="T52" s="233"/>
      <c r="U52" s="190" t="s">
        <v>87</v>
      </c>
      <c r="V52" s="233"/>
      <c r="W52" s="233"/>
      <c r="X52" s="190" t="s">
        <v>87</v>
      </c>
      <c r="Y52" s="233"/>
      <c r="Z52" s="233"/>
      <c r="AA52" s="190" t="s">
        <v>87</v>
      </c>
      <c r="AB52" s="233"/>
      <c r="AC52" s="234"/>
      <c r="AD52" s="108"/>
      <c r="AE52" s="108"/>
      <c r="AF52" s="108"/>
    </row>
    <row r="53" spans="1:32" ht="15.75" customHeight="1" thickBot="1">
      <c r="A53" s="233"/>
      <c r="B53" s="233"/>
      <c r="C53" s="179"/>
      <c r="D53" s="180"/>
      <c r="E53" s="180"/>
      <c r="F53" s="180"/>
      <c r="G53" s="180"/>
      <c r="H53" s="180"/>
      <c r="I53" s="180"/>
      <c r="J53" s="180"/>
      <c r="K53" s="181"/>
      <c r="L53" s="91">
        <f ca="1">(L51*100)/B52</f>
        <v>76.470588235294116</v>
      </c>
      <c r="M53" s="96">
        <f ca="1">(M51*100)/B52</f>
        <v>17.647058823529413</v>
      </c>
      <c r="N53" s="96">
        <f ca="1">L53+M53</f>
        <v>94.117647058823536</v>
      </c>
      <c r="O53" s="93">
        <f ca="1">(O51*100)/B52</f>
        <v>2.9411764705882355</v>
      </c>
      <c r="P53" s="97">
        <f ca="1">(P51*100)/B52</f>
        <v>0</v>
      </c>
      <c r="Q53" s="97">
        <f ca="1">O53+P53</f>
        <v>2.9411764705882355</v>
      </c>
      <c r="R53" s="91">
        <f ca="1">(R51*100)/B52</f>
        <v>79.411764705882348</v>
      </c>
      <c r="S53" s="96">
        <f ca="1">(S51*100)/B52</f>
        <v>17.647058823529413</v>
      </c>
      <c r="T53" s="96">
        <f ca="1">R53+S53</f>
        <v>97.058823529411768</v>
      </c>
      <c r="U53" s="93">
        <f ca="1">(U51*100)/B52</f>
        <v>0</v>
      </c>
      <c r="V53" s="97">
        <f ca="1">(V51*100)/B52</f>
        <v>0</v>
      </c>
      <c r="W53" s="97">
        <f ca="1">U53+V53</f>
        <v>0</v>
      </c>
      <c r="X53" s="91">
        <f ca="1">(X51*100)/B52</f>
        <v>0</v>
      </c>
      <c r="Y53" s="96">
        <f ca="1">(Y51*100)/B52</f>
        <v>17.647058823529413</v>
      </c>
      <c r="Z53" s="96">
        <f ca="1">X53+Y53</f>
        <v>0</v>
      </c>
      <c r="AA53" s="93">
        <f ca="1">(AA51*100)/B52</f>
        <v>0</v>
      </c>
      <c r="AB53" s="97">
        <f ca="1">(AB51*100)/B52</f>
        <v>0</v>
      </c>
      <c r="AC53" s="98">
        <f ca="1">AA53+AB53</f>
        <v>0</v>
      </c>
      <c r="AD53" s="108"/>
      <c r="AE53" s="108"/>
      <c r="AF53" s="108"/>
    </row>
    <row r="54" spans="1:32" ht="15.75" customHeight="1">
      <c r="A54" s="224"/>
      <c r="B54" s="224"/>
      <c r="C54" s="88"/>
      <c r="D54" s="88"/>
      <c r="E54" s="88"/>
      <c r="F54" s="88"/>
      <c r="G54" s="88"/>
      <c r="H54" s="88"/>
      <c r="I54" s="88"/>
      <c r="J54" s="88"/>
      <c r="K54" s="88"/>
      <c r="L54" s="235"/>
      <c r="M54" s="235"/>
      <c r="N54" s="236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</row>
    <row r="55" spans="1:32" ht="15" customHeight="1">
      <c r="A55" s="224"/>
      <c r="B55" s="155"/>
      <c r="C55" s="155"/>
      <c r="D55" s="112"/>
      <c r="E55" s="112"/>
      <c r="F55" s="112"/>
      <c r="G55" s="112"/>
      <c r="H55" s="112"/>
      <c r="I55" s="112"/>
      <c r="J55" s="112"/>
      <c r="K55" s="112"/>
      <c r="L55" s="224"/>
      <c r="M55" s="224"/>
      <c r="N55" s="224"/>
      <c r="O55" s="224"/>
      <c r="P55" s="224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224"/>
    </row>
    <row r="56" spans="1:32" ht="15.75" customHeight="1">
      <c r="A56" s="111" t="s">
        <v>88</v>
      </c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08"/>
      <c r="R56" s="108"/>
      <c r="S56" s="237" t="s">
        <v>89</v>
      </c>
      <c r="T56" s="225"/>
      <c r="U56" s="225"/>
      <c r="V56" s="225"/>
      <c r="W56" s="225"/>
      <c r="X56" s="225"/>
      <c r="Y56" s="225"/>
      <c r="Z56" s="225"/>
      <c r="AA56" s="225"/>
      <c r="AB56" s="225"/>
      <c r="AC56" s="225"/>
      <c r="AD56" s="108"/>
      <c r="AE56" s="108"/>
      <c r="AF56" s="108"/>
    </row>
    <row r="57" spans="1:32" ht="15" customHeight="1">
      <c r="A57" s="224"/>
      <c r="B57" s="155"/>
      <c r="C57" s="155"/>
      <c r="D57" s="112"/>
      <c r="E57" s="112"/>
      <c r="F57" s="112"/>
      <c r="G57" s="112"/>
      <c r="H57" s="112"/>
      <c r="I57" s="112"/>
      <c r="J57" s="112"/>
      <c r="K57" s="112"/>
      <c r="L57" s="224"/>
      <c r="M57" s="224"/>
      <c r="N57" s="224"/>
      <c r="O57" s="224"/>
      <c r="P57" s="224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</row>
    <row r="58" spans="1:32" ht="15.75" customHeight="1">
      <c r="A58" s="108"/>
      <c r="B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</row>
    <row r="59" spans="1:32" ht="15.75" customHeight="1">
      <c r="A59" s="108"/>
      <c r="B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108"/>
    </row>
    <row r="60" spans="1:32" ht="15.75" customHeight="1">
      <c r="A60" s="108"/>
      <c r="B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</row>
    <row r="61" spans="1:32" ht="15.75" customHeight="1">
      <c r="A61" s="108"/>
      <c r="B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</row>
    <row r="62" spans="1:32" ht="15.75" customHeight="1">
      <c r="A62" s="108"/>
      <c r="B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</row>
    <row r="63" spans="1:32" ht="15.75" customHeight="1">
      <c r="A63" s="108"/>
      <c r="B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</row>
    <row r="64" spans="1:32" ht="15.75" customHeight="1">
      <c r="A64" s="108"/>
      <c r="B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mergeCells count="124">
    <mergeCell ref="B57:C57"/>
    <mergeCell ref="U52:W52"/>
    <mergeCell ref="X52:Z52"/>
    <mergeCell ref="AA52:AC52"/>
    <mergeCell ref="C53:K53"/>
    <mergeCell ref="B55:C55"/>
    <mergeCell ref="S56:AC56"/>
    <mergeCell ref="A52:A53"/>
    <mergeCell ref="B52:B53"/>
    <mergeCell ref="C52:K52"/>
    <mergeCell ref="L52:N52"/>
    <mergeCell ref="O52:Q52"/>
    <mergeCell ref="R52:T52"/>
    <mergeCell ref="O49:Q49"/>
    <mergeCell ref="R49:T49"/>
    <mergeCell ref="U49:W49"/>
    <mergeCell ref="X49:Z49"/>
    <mergeCell ref="AA49:AC49"/>
    <mergeCell ref="A50:A51"/>
    <mergeCell ref="B50:B51"/>
    <mergeCell ref="C50:K50"/>
    <mergeCell ref="C51:K51"/>
    <mergeCell ref="A48:A49"/>
    <mergeCell ref="B48:B49"/>
    <mergeCell ref="C48:K48"/>
    <mergeCell ref="L48:Q48"/>
    <mergeCell ref="R48:W48"/>
    <mergeCell ref="X48:AC48"/>
    <mergeCell ref="C49:K49"/>
    <mergeCell ref="L49:N49"/>
    <mergeCell ref="C45:K45"/>
    <mergeCell ref="Z45:AB45"/>
    <mergeCell ref="C46:K46"/>
    <mergeCell ref="Z46:AB46"/>
    <mergeCell ref="C42:K42"/>
    <mergeCell ref="Z42:AB42"/>
    <mergeCell ref="C43:K43"/>
    <mergeCell ref="Z43:AB43"/>
    <mergeCell ref="C44:K44"/>
    <mergeCell ref="Z44:AB44"/>
    <mergeCell ref="C39:K39"/>
    <mergeCell ref="Z39:AB39"/>
    <mergeCell ref="C40:K40"/>
    <mergeCell ref="Z40:AB40"/>
    <mergeCell ref="C41:K41"/>
    <mergeCell ref="Z41:AB41"/>
    <mergeCell ref="C36:K36"/>
    <mergeCell ref="Z36:AB36"/>
    <mergeCell ref="C37:K37"/>
    <mergeCell ref="Z37:AB37"/>
    <mergeCell ref="C38:K38"/>
    <mergeCell ref="Z38:AB38"/>
    <mergeCell ref="C33:K33"/>
    <mergeCell ref="Z33:AB33"/>
    <mergeCell ref="C34:K34"/>
    <mergeCell ref="Z34:AB34"/>
    <mergeCell ref="C35:K35"/>
    <mergeCell ref="Z35:AB35"/>
    <mergeCell ref="C30:K30"/>
    <mergeCell ref="Z30:AB30"/>
    <mergeCell ref="C31:K31"/>
    <mergeCell ref="Z31:AB31"/>
    <mergeCell ref="C32:K32"/>
    <mergeCell ref="Z32:AB32"/>
    <mergeCell ref="C27:K27"/>
    <mergeCell ref="Z27:AB27"/>
    <mergeCell ref="C28:K28"/>
    <mergeCell ref="Z28:AB28"/>
    <mergeCell ref="C29:K29"/>
    <mergeCell ref="Z29:AB29"/>
    <mergeCell ref="C24:K24"/>
    <mergeCell ref="Z24:AB24"/>
    <mergeCell ref="C25:K25"/>
    <mergeCell ref="Z25:AB25"/>
    <mergeCell ref="C26:K26"/>
    <mergeCell ref="Z26:AB26"/>
    <mergeCell ref="C21:K21"/>
    <mergeCell ref="Z21:AB21"/>
    <mergeCell ref="C22:K22"/>
    <mergeCell ref="Z22:AB22"/>
    <mergeCell ref="C23:K23"/>
    <mergeCell ref="Z23:AB23"/>
    <mergeCell ref="C18:K18"/>
    <mergeCell ref="Z18:AB18"/>
    <mergeCell ref="C19:K19"/>
    <mergeCell ref="Z19:AB19"/>
    <mergeCell ref="C20:K20"/>
    <mergeCell ref="Z20:AB20"/>
    <mergeCell ref="Q12:Q13"/>
    <mergeCell ref="R12:T12"/>
    <mergeCell ref="U12:U13"/>
    <mergeCell ref="C15:K15"/>
    <mergeCell ref="Z15:AB15"/>
    <mergeCell ref="C16:K16"/>
    <mergeCell ref="Z16:AB16"/>
    <mergeCell ref="C17:K17"/>
    <mergeCell ref="Z17:AB17"/>
    <mergeCell ref="V12:X12"/>
    <mergeCell ref="Y12:Y13"/>
    <mergeCell ref="Z12:AB13"/>
    <mergeCell ref="C47:K47"/>
    <mergeCell ref="Z47:AB47"/>
    <mergeCell ref="A6:AC6"/>
    <mergeCell ref="A7:AC7"/>
    <mergeCell ref="A8:AC8"/>
    <mergeCell ref="A9:AC9"/>
    <mergeCell ref="E10:P10"/>
    <mergeCell ref="T10:AC10"/>
    <mergeCell ref="A1:C1"/>
    <mergeCell ref="A2:C2"/>
    <mergeCell ref="U2:AC3"/>
    <mergeCell ref="A4:C4"/>
    <mergeCell ref="V4:Z4"/>
    <mergeCell ref="A5:AC5"/>
    <mergeCell ref="AC12:AC13"/>
    <mergeCell ref="C14:K14"/>
    <mergeCell ref="Z14:AB14"/>
    <mergeCell ref="A11:A13"/>
    <mergeCell ref="B11:B13"/>
    <mergeCell ref="C11:K13"/>
    <mergeCell ref="L11:L13"/>
    <mergeCell ref="M11:AC11"/>
    <mergeCell ref="M12:M13"/>
    <mergeCell ref="N12:P12"/>
  </mergeCells>
  <conditionalFormatting sqref="M14:P47">
    <cfRule type="cellIs" dxfId="211" priority="18" stopIfTrue="1" operator="greaterThanOrEqual">
      <formula>9.5</formula>
    </cfRule>
    <cfRule type="cellIs" dxfId="210" priority="19" stopIfTrue="1" operator="lessThan">
      <formula>9.5</formula>
    </cfRule>
  </conditionalFormatting>
  <conditionalFormatting sqref="S14:S47">
    <cfRule type="cellIs" dxfId="209" priority="20" stopIfTrue="1" operator="greaterThanOrEqual">
      <formula>9.5</formula>
    </cfRule>
  </conditionalFormatting>
  <conditionalFormatting sqref="S14:S47">
    <cfRule type="cellIs" dxfId="208" priority="21" stopIfTrue="1" operator="greaterThanOrEqual">
      <formula>9.5</formula>
    </cfRule>
  </conditionalFormatting>
  <conditionalFormatting sqref="S14:S47">
    <cfRule type="cellIs" dxfId="207" priority="30" stopIfTrue="1" operator="lessThan">
      <formula>9.4</formula>
    </cfRule>
    <cfRule type="cellIs" dxfId="206" priority="31" stopIfTrue="1" operator="lessThanOrEqual">
      <formula>9</formula>
    </cfRule>
  </conditionalFormatting>
  <conditionalFormatting sqref="S14:S47">
    <cfRule type="cellIs" dxfId="205" priority="32" stopIfTrue="1" operator="lessThanOrEqual">
      <formula>9</formula>
    </cfRule>
    <cfRule type="cellIs" dxfId="204" priority="33" stopIfTrue="1" operator="greaterThanOrEqual">
      <formula>10</formula>
    </cfRule>
    <cfRule type="cellIs" dxfId="203" priority="34" stopIfTrue="1" operator="lessThanOrEqual">
      <formula>9.4</formula>
    </cfRule>
    <cfRule type="cellIs" dxfId="202" priority="35" stopIfTrue="1" operator="greaterThanOrEqual">
      <formula>9.5</formula>
    </cfRule>
  </conditionalFormatting>
  <conditionalFormatting sqref="S14:S47">
    <cfRule type="cellIs" dxfId="201" priority="36" stopIfTrue="1" operator="lessThan">
      <formula>9.4</formula>
    </cfRule>
    <cfRule type="cellIs" dxfId="200" priority="37" stopIfTrue="1" operator="greaterThanOrEqual">
      <formula>9.5</formula>
    </cfRule>
    <cfRule type="cellIs" dxfId="199" priority="38" stopIfTrue="1" operator="lessThanOrEqual">
      <formula>9</formula>
    </cfRule>
    <cfRule type="cellIs" dxfId="198" priority="39" stopIfTrue="1" operator="greaterThanOrEqual">
      <formula>10</formula>
    </cfRule>
    <cfRule type="cellIs" dxfId="197" priority="40" stopIfTrue="1" operator="lessThanOrEqual">
      <formula>9.4</formula>
    </cfRule>
    <cfRule type="cellIs" dxfId="196" priority="41" stopIfTrue="1" operator="greaterThanOrEqual">
      <formula>9.5</formula>
    </cfRule>
    <cfRule type="cellIs" dxfId="195" priority="42" stopIfTrue="1" operator="greaterThanOrEqual">
      <formula>9.5</formula>
    </cfRule>
    <cfRule type="cellIs" dxfId="194" priority="43" stopIfTrue="1" operator="lessThanOrEqual">
      <formula>9.4</formula>
    </cfRule>
    <cfRule type="cellIs" dxfId="193" priority="44" stopIfTrue="1" operator="greaterThanOrEqual">
      <formula>9.5</formula>
    </cfRule>
    <cfRule type="cellIs" dxfId="192" priority="45" stopIfTrue="1" operator="greaterThanOrEqual">
      <formula>9.5</formula>
    </cfRule>
  </conditionalFormatting>
  <conditionalFormatting sqref="S14:S47">
    <cfRule type="cellIs" dxfId="191" priority="46" stopIfTrue="1" operator="greaterThanOrEqual">
      <formula>9.5</formula>
    </cfRule>
    <cfRule type="cellIs" dxfId="190" priority="47" stopIfTrue="1" operator="lessThan">
      <formula>9.4</formula>
    </cfRule>
  </conditionalFormatting>
  <conditionalFormatting sqref="W14:W47">
    <cfRule type="cellIs" dxfId="189" priority="54" stopIfTrue="1" operator="greaterThanOrEqual">
      <formula>9.5</formula>
    </cfRule>
  </conditionalFormatting>
  <conditionalFormatting sqref="W14:W47">
    <cfRule type="cellIs" dxfId="188" priority="55" stopIfTrue="1" operator="lessThan">
      <formula>9.4</formula>
    </cfRule>
    <cfRule type="cellIs" dxfId="187" priority="56" stopIfTrue="1" operator="greaterThanOrEqual">
      <formula>9.5</formula>
    </cfRule>
  </conditionalFormatting>
  <conditionalFormatting sqref="W14:W47">
    <cfRule type="cellIs" dxfId="186" priority="58" stopIfTrue="1" operator="greaterThanOrEqual">
      <formula>9.5</formula>
    </cfRule>
  </conditionalFormatting>
  <conditionalFormatting sqref="W14:W47">
    <cfRule type="cellIs" dxfId="185" priority="59" stopIfTrue="1" operator="lessThanOrEqual">
      <formula>9</formula>
    </cfRule>
    <cfRule type="cellIs" dxfId="184" priority="60" stopIfTrue="1" operator="greaterThanOrEqual">
      <formula>10</formula>
    </cfRule>
    <cfRule type="cellIs" dxfId="183" priority="61" stopIfTrue="1" operator="lessThanOrEqual">
      <formula>9.4</formula>
    </cfRule>
    <cfRule type="cellIs" dxfId="182" priority="62" stopIfTrue="1" operator="greaterThanOrEqual">
      <formula>9.5</formula>
    </cfRule>
    <cfRule type="cellIs" dxfId="181" priority="63" stopIfTrue="1" operator="lessThan">
      <formula>9.4</formula>
    </cfRule>
    <cfRule type="cellIs" dxfId="180" priority="64" stopIfTrue="1" operator="greaterThanOrEqual">
      <formula>9.5</formula>
    </cfRule>
    <cfRule type="cellIs" dxfId="179" priority="65" stopIfTrue="1" operator="lessThanOrEqual">
      <formula>9.4</formula>
    </cfRule>
    <cfRule type="cellIs" dxfId="178" priority="66" stopIfTrue="1" operator="greaterThanOrEqual">
      <formula>9.5</formula>
    </cfRule>
    <cfRule type="cellIs" dxfId="177" priority="67" stopIfTrue="1" operator="lessThan">
      <formula>9.4</formula>
    </cfRule>
    <cfRule type="cellIs" dxfId="176" priority="68" stopIfTrue="1" operator="greaterThanOrEqual">
      <formula>9.5</formula>
    </cfRule>
    <cfRule type="cellIs" dxfId="175" priority="69" stopIfTrue="1" operator="lessThanOrEqual">
      <formula>9</formula>
    </cfRule>
    <cfRule type="cellIs" dxfId="174" priority="70" stopIfTrue="1" operator="greaterThanOrEqual">
      <formula>10</formula>
    </cfRule>
    <cfRule type="cellIs" dxfId="173" priority="71" stopIfTrue="1" operator="lessThanOrEqual">
      <formula>9.4</formula>
    </cfRule>
    <cfRule type="cellIs" dxfId="172" priority="72" stopIfTrue="1" operator="greaterThanOrEqual">
      <formula>9.5</formula>
    </cfRule>
    <cfRule type="cellIs" dxfId="171" priority="73" stopIfTrue="1" operator="lessThanOrEqual">
      <formula>9</formula>
    </cfRule>
  </conditionalFormatting>
  <conditionalFormatting sqref="W14:W47">
    <cfRule type="cellIs" dxfId="170" priority="57" stopIfTrue="1" operator="greaterThanOrEqual">
      <formula>9.5</formula>
    </cfRule>
  </conditionalFormatting>
  <conditionalFormatting sqref="V4">
    <cfRule type="cellIs" dxfId="169" priority="11" stopIfTrue="1" operator="lessThanOrEqual">
      <formula>9</formula>
    </cfRule>
  </conditionalFormatting>
  <conditionalFormatting sqref="V4">
    <cfRule type="cellIs" dxfId="168" priority="12" stopIfTrue="1" operator="greaterThanOrEqual">
      <formula>9.5</formula>
    </cfRule>
  </conditionalFormatting>
  <conditionalFormatting sqref="V4">
    <cfRule type="cellIs" dxfId="167" priority="13" stopIfTrue="1" operator="greaterThanOrEqual">
      <formula>10</formula>
    </cfRule>
  </conditionalFormatting>
  <conditionalFormatting sqref="V4">
    <cfRule type="cellIs" dxfId="166" priority="14" stopIfTrue="1" operator="lessThanOrEqual">
      <formula>9</formula>
    </cfRule>
  </conditionalFormatting>
  <conditionalFormatting sqref="V4">
    <cfRule type="cellIs" dxfId="165" priority="15" stopIfTrue="1" operator="lessThan">
      <formula>9.4</formula>
    </cfRule>
    <cfRule type="cellIs" dxfId="164" priority="16" stopIfTrue="1" operator="lessThanOrEqual">
      <formula>9.4</formula>
    </cfRule>
  </conditionalFormatting>
  <conditionalFormatting sqref="V4">
    <cfRule type="cellIs" dxfId="163" priority="17" stopIfTrue="1" operator="greaterThanOrEqual">
      <formula>9.5</formula>
    </cfRule>
  </conditionalFormatting>
  <conditionalFormatting sqref="T14:T47">
    <cfRule type="cellIs" dxfId="162" priority="9" stopIfTrue="1" operator="greaterThanOrEqual">
      <formula>9.5</formula>
    </cfRule>
    <cfRule type="cellIs" dxfId="161" priority="10" stopIfTrue="1" operator="lessThan">
      <formula>9.5</formula>
    </cfRule>
  </conditionalFormatting>
  <conditionalFormatting sqref="X14:X47">
    <cfRule type="cellIs" dxfId="160" priority="7" stopIfTrue="1" operator="greaterThanOrEqual">
      <formula>9.5</formula>
    </cfRule>
    <cfRule type="cellIs" dxfId="159" priority="8" stopIfTrue="1" operator="lessThan">
      <formula>9.5</formula>
    </cfRule>
  </conditionalFormatting>
  <conditionalFormatting sqref="Y14:Y47">
    <cfRule type="cellIs" dxfId="158" priority="5" stopIfTrue="1" operator="greaterThanOrEqual">
      <formula>9.5</formula>
    </cfRule>
    <cfRule type="cellIs" dxfId="157" priority="6" stopIfTrue="1" operator="lessThan">
      <formula>9.5</formula>
    </cfRule>
  </conditionalFormatting>
  <conditionalFormatting sqref="R14:R47">
    <cfRule type="cellIs" dxfId="156" priority="3" stopIfTrue="1" operator="greaterThanOrEqual">
      <formula>9.5</formula>
    </cfRule>
    <cfRule type="cellIs" dxfId="155" priority="4" stopIfTrue="1" operator="lessThan">
      <formula>9.5</formula>
    </cfRule>
  </conditionalFormatting>
  <conditionalFormatting sqref="V14:V47">
    <cfRule type="cellIs" dxfId="154" priority="1" stopIfTrue="1" operator="greaterThanOrEqual">
      <formula>9.5</formula>
    </cfRule>
    <cfRule type="cellIs" dxfId="153" priority="2" stopIfTrue="1" operator="lessThan">
      <formula>9.5</formula>
    </cfRule>
  </conditionalFormatting>
  <dataValidations count="2">
    <dataValidation type="decimal" allowBlank="1" showErrorMessage="1" sqref="X14:X47 T14:T47 O14:P47" xr:uid="{00000000-0002-0000-0200-000000000000}">
      <formula1>0</formula1>
      <formula2>20</formula2>
    </dataValidation>
    <dataValidation type="decimal" allowBlank="1" showInputMessage="1" showErrorMessage="1" prompt="Nota Inválida - A nota do aluno so pode ser de 0 - 20" sqref="N14:N47 R14:R47 V14:V47" xr:uid="{00000000-0002-0000-0200-000001000000}">
      <formula1>0</formula1>
      <formula2>20</formula2>
    </dataValidation>
  </dataValidations>
  <pageMargins left="0.31496062992125984" right="0.31496062992125984" top="0.39370078740157483" bottom="0.39370078740157483" header="0" footer="0"/>
  <pageSetup paperSize="9" scale="5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9"/>
  <dimension ref="A1:AF988"/>
  <sheetViews>
    <sheetView topLeftCell="A18" zoomScale="85" zoomScaleNormal="85" workbookViewId="0">
      <selection activeCell="T16" sqref="T16"/>
    </sheetView>
  </sheetViews>
  <sheetFormatPr defaultColWidth="14.42578125" defaultRowHeight="15" customHeight="1"/>
  <cols>
    <col min="1" max="1" width="6.140625" style="99" customWidth="1"/>
    <col min="2" max="2" width="10.7109375" style="99" customWidth="1"/>
    <col min="3" max="10" width="5" style="75" customWidth="1"/>
    <col min="11" max="11" width="10.140625" style="75" customWidth="1"/>
    <col min="12" max="12" width="4.140625" style="99" customWidth="1"/>
    <col min="13" max="13" width="3.42578125" style="99" customWidth="1"/>
    <col min="14" max="15" width="5.28515625" style="99" customWidth="1"/>
    <col min="16" max="16" width="5.7109375" style="99" bestFit="1" customWidth="1"/>
    <col min="17" max="17" width="4.28515625" style="99" customWidth="1"/>
    <col min="18" max="18" width="5.28515625" style="99" customWidth="1"/>
    <col min="19" max="19" width="5.5703125" style="99" customWidth="1"/>
    <col min="20" max="20" width="5.42578125" style="99" customWidth="1"/>
    <col min="21" max="21" width="4.42578125" style="99" customWidth="1"/>
    <col min="22" max="22" width="5.28515625" style="99" customWidth="1"/>
    <col min="23" max="23" width="5" style="99" customWidth="1"/>
    <col min="24" max="24" width="5.7109375" style="99" bestFit="1" customWidth="1"/>
    <col min="25" max="25" width="5.85546875" style="99" customWidth="1"/>
    <col min="26" max="29" width="6" style="99" customWidth="1"/>
    <col min="30" max="32" width="8.7109375" style="99" customWidth="1"/>
    <col min="33" max="16384" width="14.42578125" style="99"/>
  </cols>
  <sheetData>
    <row r="1" spans="1:32" ht="14.45" customHeight="1">
      <c r="A1" s="151" t="s">
        <v>53</v>
      </c>
      <c r="B1" s="151"/>
      <c r="C1" s="151"/>
      <c r="D1" s="112"/>
      <c r="E1" s="112"/>
      <c r="F1" s="112"/>
      <c r="G1" s="112"/>
      <c r="H1" s="112"/>
      <c r="I1" s="112"/>
      <c r="J1" s="112"/>
      <c r="K1" s="112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224"/>
      <c r="AE1" s="224"/>
      <c r="AF1" s="224"/>
    </row>
    <row r="2" spans="1:32" ht="15" customHeight="1">
      <c r="A2" s="152" t="s">
        <v>54</v>
      </c>
      <c r="B2" s="153"/>
      <c r="C2" s="153"/>
      <c r="D2" s="110"/>
      <c r="E2" s="110"/>
      <c r="F2" s="110"/>
      <c r="G2" s="110"/>
      <c r="H2" s="110"/>
      <c r="I2" s="110"/>
      <c r="J2" s="110"/>
      <c r="K2" s="110"/>
      <c r="L2" s="65"/>
      <c r="M2" s="65"/>
      <c r="N2" s="65"/>
      <c r="O2" s="65"/>
      <c r="P2" s="65"/>
      <c r="Q2" s="65"/>
      <c r="R2" s="65"/>
      <c r="S2" s="65"/>
      <c r="T2" s="65"/>
      <c r="U2" s="154"/>
      <c r="V2" s="154"/>
      <c r="W2" s="154"/>
      <c r="X2" s="154"/>
      <c r="Y2" s="154"/>
      <c r="Z2" s="154"/>
      <c r="AA2" s="154"/>
      <c r="AB2" s="154"/>
      <c r="AC2" s="154"/>
      <c r="AD2" s="224"/>
      <c r="AE2" s="224"/>
      <c r="AF2" s="224"/>
    </row>
    <row r="3" spans="1:32" ht="15" customHeight="1">
      <c r="A3" s="66"/>
      <c r="B3" s="67"/>
      <c r="C3" s="74"/>
      <c r="D3" s="74"/>
      <c r="E3" s="74"/>
      <c r="F3" s="74"/>
      <c r="G3" s="74"/>
      <c r="H3" s="74"/>
      <c r="I3" s="74"/>
      <c r="J3" s="74"/>
      <c r="K3" s="74"/>
      <c r="L3" s="65"/>
      <c r="M3" s="65"/>
      <c r="N3" s="65"/>
      <c r="O3" s="65"/>
      <c r="P3" s="65"/>
      <c r="Q3" s="65"/>
      <c r="R3" s="65"/>
      <c r="S3" s="65"/>
      <c r="T3" s="68"/>
      <c r="U3" s="154"/>
      <c r="V3" s="154"/>
      <c r="W3" s="154"/>
      <c r="X3" s="154"/>
      <c r="Y3" s="154"/>
      <c r="Z3" s="154"/>
      <c r="AA3" s="154"/>
      <c r="AB3" s="154"/>
      <c r="AC3" s="154"/>
      <c r="AD3" s="224"/>
      <c r="AE3" s="224"/>
      <c r="AF3" s="224"/>
    </row>
    <row r="4" spans="1:32" ht="15" customHeight="1">
      <c r="A4" s="155" t="s">
        <v>55</v>
      </c>
      <c r="B4" s="225"/>
      <c r="C4" s="225"/>
      <c r="D4" s="110"/>
      <c r="E4" s="110"/>
      <c r="F4" s="110"/>
      <c r="G4" s="110"/>
      <c r="H4" s="110"/>
      <c r="I4" s="110"/>
      <c r="J4" s="110"/>
      <c r="K4" s="110"/>
      <c r="L4" s="65"/>
      <c r="M4" s="65"/>
      <c r="N4" s="65"/>
      <c r="O4" s="65"/>
      <c r="P4" s="65"/>
      <c r="Q4" s="65"/>
      <c r="R4" s="65"/>
      <c r="S4" s="65"/>
      <c r="T4" s="69"/>
      <c r="U4" s="69"/>
      <c r="V4" s="156"/>
      <c r="W4" s="156"/>
      <c r="X4" s="156"/>
      <c r="Y4" s="156"/>
      <c r="Z4" s="156"/>
      <c r="AA4" s="113"/>
      <c r="AB4" s="113"/>
      <c r="AC4" s="113"/>
      <c r="AD4" s="224"/>
      <c r="AE4" s="224"/>
      <c r="AF4" s="224"/>
    </row>
    <row r="5" spans="1:32">
      <c r="A5" s="146" t="s">
        <v>0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4"/>
      <c r="AE5" s="224"/>
      <c r="AF5" s="224"/>
    </row>
    <row r="6" spans="1:32">
      <c r="A6" s="146" t="s">
        <v>56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4"/>
      <c r="AE6" s="226"/>
      <c r="AF6" s="227"/>
    </row>
    <row r="7" spans="1:32">
      <c r="A7" s="146" t="s">
        <v>1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  <c r="AA7" s="225"/>
      <c r="AB7" s="225"/>
      <c r="AC7" s="225"/>
      <c r="AD7" s="224"/>
      <c r="AE7" s="226"/>
      <c r="AF7" s="227"/>
    </row>
    <row r="8" spans="1:32">
      <c r="A8" s="147" t="s">
        <v>57</v>
      </c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5"/>
      <c r="X8" s="225"/>
      <c r="Y8" s="225"/>
      <c r="Z8" s="225"/>
      <c r="AA8" s="225"/>
      <c r="AB8" s="225"/>
      <c r="AC8" s="225"/>
      <c r="AD8" s="224"/>
      <c r="AE8" s="226"/>
      <c r="AF8" s="227"/>
    </row>
    <row r="9" spans="1:32" ht="28.5" customHeight="1" thickBot="1">
      <c r="A9" s="148" t="s">
        <v>58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224"/>
      <c r="AE9" s="228"/>
      <c r="AF9" s="227"/>
    </row>
    <row r="10" spans="1:32" ht="21" thickBot="1">
      <c r="A10" s="87" t="s">
        <v>59</v>
      </c>
      <c r="B10" s="89"/>
      <c r="C10" s="79"/>
      <c r="D10" s="79"/>
      <c r="E10" s="149" t="s">
        <v>91</v>
      </c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50"/>
      <c r="Q10" s="87" t="s">
        <v>61</v>
      </c>
      <c r="R10" s="89"/>
      <c r="S10" s="89"/>
      <c r="T10" s="149" t="s">
        <v>62</v>
      </c>
      <c r="U10" s="149"/>
      <c r="V10" s="149"/>
      <c r="W10" s="149"/>
      <c r="X10" s="149"/>
      <c r="Y10" s="149"/>
      <c r="Z10" s="149"/>
      <c r="AA10" s="149"/>
      <c r="AB10" s="149"/>
      <c r="AC10" s="150"/>
      <c r="AD10" s="224"/>
      <c r="AE10" s="224"/>
      <c r="AF10" s="224"/>
    </row>
    <row r="11" spans="1:32" ht="26.25" customHeight="1" thickBot="1">
      <c r="A11" s="157" t="s">
        <v>63</v>
      </c>
      <c r="B11" s="157" t="s">
        <v>64</v>
      </c>
      <c r="C11" s="158" t="s">
        <v>65</v>
      </c>
      <c r="D11" s="159"/>
      <c r="E11" s="159"/>
      <c r="F11" s="159"/>
      <c r="G11" s="159"/>
      <c r="H11" s="159"/>
      <c r="I11" s="159"/>
      <c r="J11" s="159"/>
      <c r="K11" s="160"/>
      <c r="L11" s="167" t="s">
        <v>10</v>
      </c>
      <c r="M11" s="168" t="s">
        <v>66</v>
      </c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30"/>
      <c r="AD11" s="224"/>
      <c r="AE11" s="224"/>
      <c r="AF11" s="224"/>
    </row>
    <row r="12" spans="1:32" ht="16.5" thickBot="1">
      <c r="A12" s="231"/>
      <c r="B12" s="231"/>
      <c r="C12" s="161"/>
      <c r="D12" s="162"/>
      <c r="E12" s="162"/>
      <c r="F12" s="162"/>
      <c r="G12" s="162"/>
      <c r="H12" s="162"/>
      <c r="I12" s="162"/>
      <c r="J12" s="162"/>
      <c r="K12" s="163"/>
      <c r="L12" s="231"/>
      <c r="M12" s="157" t="s">
        <v>24</v>
      </c>
      <c r="N12" s="169" t="s">
        <v>67</v>
      </c>
      <c r="O12" s="229"/>
      <c r="P12" s="230"/>
      <c r="Q12" s="157" t="s">
        <v>24</v>
      </c>
      <c r="R12" s="169" t="s">
        <v>68</v>
      </c>
      <c r="S12" s="229"/>
      <c r="T12" s="230"/>
      <c r="U12" s="157" t="s">
        <v>69</v>
      </c>
      <c r="V12" s="170" t="s">
        <v>70</v>
      </c>
      <c r="W12" s="229"/>
      <c r="X12" s="230"/>
      <c r="Y12" s="157" t="s">
        <v>71</v>
      </c>
      <c r="Z12" s="171" t="s">
        <v>72</v>
      </c>
      <c r="AA12" s="172"/>
      <c r="AB12" s="173"/>
      <c r="AC12" s="157" t="s">
        <v>63</v>
      </c>
      <c r="AD12" s="224"/>
      <c r="AE12" s="224"/>
      <c r="AF12" s="108"/>
    </row>
    <row r="13" spans="1:32">
      <c r="A13" s="232"/>
      <c r="B13" s="232"/>
      <c r="C13" s="164"/>
      <c r="D13" s="165"/>
      <c r="E13" s="165"/>
      <c r="F13" s="165"/>
      <c r="G13" s="165"/>
      <c r="H13" s="165"/>
      <c r="I13" s="165"/>
      <c r="J13" s="165"/>
      <c r="K13" s="166"/>
      <c r="L13" s="232"/>
      <c r="M13" s="232"/>
      <c r="N13" s="70" t="s">
        <v>73</v>
      </c>
      <c r="O13" s="70" t="s">
        <v>74</v>
      </c>
      <c r="P13" s="70" t="s">
        <v>75</v>
      </c>
      <c r="Q13" s="232"/>
      <c r="R13" s="70" t="s">
        <v>73</v>
      </c>
      <c r="S13" s="70" t="s">
        <v>74</v>
      </c>
      <c r="T13" s="70" t="s">
        <v>76</v>
      </c>
      <c r="U13" s="232"/>
      <c r="V13" s="70" t="s">
        <v>73</v>
      </c>
      <c r="W13" s="70" t="s">
        <v>74</v>
      </c>
      <c r="X13" s="70" t="s">
        <v>77</v>
      </c>
      <c r="Y13" s="232"/>
      <c r="Z13" s="174"/>
      <c r="AA13" s="175"/>
      <c r="AB13" s="176"/>
      <c r="AC13" s="232"/>
      <c r="AD13" s="224"/>
      <c r="AE13" s="224"/>
      <c r="AF13" s="108"/>
    </row>
    <row r="14" spans="1:32" ht="15.75">
      <c r="A14" s="76">
        <f ca="1">LISTA!A8</f>
        <v>1</v>
      </c>
      <c r="B14" s="76">
        <f ca="1">LISTA!B8</f>
        <v>71620</v>
      </c>
      <c r="C14" s="140" t="str">
        <f ca="1">LISTA!C8</f>
        <v>AFONSO DIVOVO VUNGUILA</v>
      </c>
      <c r="D14" s="141"/>
      <c r="E14" s="141"/>
      <c r="F14" s="141"/>
      <c r="G14" s="141"/>
      <c r="H14" s="141"/>
      <c r="I14" s="141"/>
      <c r="J14" s="141"/>
      <c r="K14" s="142"/>
      <c r="L14" s="76" t="str">
        <f ca="1">LISTA!D8</f>
        <v>M</v>
      </c>
      <c r="M14" s="77"/>
      <c r="N14" s="82">
        <v>15</v>
      </c>
      <c r="O14" s="82">
        <v>19</v>
      </c>
      <c r="P14" s="73">
        <f t="shared" ref="P14:P46" ca="1" si="0">IFERROR(AVERAGE(N14:O14),0)</f>
        <v>17</v>
      </c>
      <c r="Q14" s="80"/>
      <c r="R14" s="82">
        <v>15</v>
      </c>
      <c r="S14" s="82">
        <v>19</v>
      </c>
      <c r="T14" s="71">
        <f ca="1">IFERROR(AVERAGE(R14:S14),0)</f>
        <v>17</v>
      </c>
      <c r="U14" s="81"/>
      <c r="V14" s="82">
        <v>15</v>
      </c>
      <c r="W14" s="82">
        <v>19</v>
      </c>
      <c r="X14" s="71">
        <f ca="1">IFERROR(AVERAGE(V14:W14),0)</f>
        <v>17</v>
      </c>
      <c r="Y14" s="71">
        <f ca="1">AVERAGE(X14,T14,P14)</f>
        <v>17</v>
      </c>
      <c r="Z14" s="143"/>
      <c r="AA14" s="144"/>
      <c r="AB14" s="145"/>
      <c r="AC14" s="76">
        <f ca="1">A14</f>
        <v>1</v>
      </c>
      <c r="AD14" s="224"/>
      <c r="AE14" s="224"/>
      <c r="AF14" s="108"/>
    </row>
    <row r="15" spans="1:32" ht="15.75">
      <c r="A15" s="76">
        <f ca="1">LISTA!A9</f>
        <v>2</v>
      </c>
      <c r="B15" s="76">
        <f ca="1">LISTA!B9</f>
        <v>71621</v>
      </c>
      <c r="C15" s="140" t="str">
        <f ca="1">LISTA!C9</f>
        <v>AFONSO DOMINGOS NDOMBAXI</v>
      </c>
      <c r="D15" s="141"/>
      <c r="E15" s="141"/>
      <c r="F15" s="141"/>
      <c r="G15" s="141"/>
      <c r="H15" s="141"/>
      <c r="I15" s="141"/>
      <c r="J15" s="141"/>
      <c r="K15" s="142"/>
      <c r="L15" s="76" t="str">
        <f ca="1">LISTA!D9</f>
        <v>M</v>
      </c>
      <c r="M15" s="78"/>
      <c r="N15" s="82">
        <v>15</v>
      </c>
      <c r="O15" s="82">
        <v>19</v>
      </c>
      <c r="P15" s="83">
        <f t="shared" ca="1" si="0"/>
        <v>17</v>
      </c>
      <c r="Q15" s="82"/>
      <c r="R15" s="82">
        <v>15</v>
      </c>
      <c r="S15" s="82">
        <v>19</v>
      </c>
      <c r="T15" s="71">
        <f t="shared" ref="T15:T47" ca="1" si="1">IFERROR(AVERAGE(R15:S15),0)</f>
        <v>17</v>
      </c>
      <c r="U15" s="81"/>
      <c r="V15" s="82">
        <v>15</v>
      </c>
      <c r="W15" s="82">
        <v>19</v>
      </c>
      <c r="X15" s="84">
        <f t="shared" ref="X15:X46" ca="1" si="2">IFERROR(AVERAGE(V15:W15),0)</f>
        <v>17</v>
      </c>
      <c r="Y15" s="84">
        <f t="shared" ref="Y15:Y46" ca="1" si="3">AVERAGE(X15,T15,P15)</f>
        <v>17</v>
      </c>
      <c r="Z15" s="143"/>
      <c r="AA15" s="144"/>
      <c r="AB15" s="145"/>
      <c r="AC15" s="86">
        <f t="shared" ref="AC15:AC46" ca="1" si="4">A15</f>
        <v>2</v>
      </c>
      <c r="AD15" s="224"/>
      <c r="AE15" s="224"/>
      <c r="AF15" s="108"/>
    </row>
    <row r="16" spans="1:32" ht="15.75">
      <c r="A16" s="76">
        <f ca="1">LISTA!A10</f>
        <v>3</v>
      </c>
      <c r="B16" s="76">
        <f ca="1">LISTA!B10</f>
        <v>71622</v>
      </c>
      <c r="C16" s="140" t="str">
        <f ca="1">LISTA!C10</f>
        <v>ALEXANDRE AFONSO JOSÉ</v>
      </c>
      <c r="D16" s="141"/>
      <c r="E16" s="141"/>
      <c r="F16" s="141"/>
      <c r="G16" s="141"/>
      <c r="H16" s="141"/>
      <c r="I16" s="141"/>
      <c r="J16" s="141"/>
      <c r="K16" s="142"/>
      <c r="L16" s="76" t="str">
        <f ca="1">LISTA!D10</f>
        <v>M</v>
      </c>
      <c r="M16" s="78"/>
      <c r="N16" s="82">
        <v>15</v>
      </c>
      <c r="O16" s="82">
        <v>19</v>
      </c>
      <c r="P16" s="83">
        <f t="shared" ca="1" si="0"/>
        <v>17</v>
      </c>
      <c r="Q16" s="82"/>
      <c r="R16" s="82">
        <v>15</v>
      </c>
      <c r="S16" s="82">
        <v>19</v>
      </c>
      <c r="T16" s="71">
        <f t="shared" ca="1" si="1"/>
        <v>17</v>
      </c>
      <c r="U16" s="81"/>
      <c r="V16" s="82">
        <v>15</v>
      </c>
      <c r="W16" s="82">
        <v>19</v>
      </c>
      <c r="X16" s="84">
        <f t="shared" ca="1" si="2"/>
        <v>17</v>
      </c>
      <c r="Y16" s="84">
        <f t="shared" ca="1" si="3"/>
        <v>17</v>
      </c>
      <c r="Z16" s="143"/>
      <c r="AA16" s="144"/>
      <c r="AB16" s="145"/>
      <c r="AC16" s="86">
        <f t="shared" ca="1" si="4"/>
        <v>3</v>
      </c>
      <c r="AD16" s="224"/>
      <c r="AE16" s="224"/>
      <c r="AF16" s="108"/>
    </row>
    <row r="17" spans="1:31" ht="15.75">
      <c r="A17" s="76">
        <f ca="1">LISTA!A11</f>
        <v>4</v>
      </c>
      <c r="B17" s="76">
        <f ca="1">LISTA!B11</f>
        <v>71624</v>
      </c>
      <c r="C17" s="140" t="str">
        <f ca="1">LISTA!C11</f>
        <v>AMILTON CAPITÃO LANDU</v>
      </c>
      <c r="D17" s="141"/>
      <c r="E17" s="141"/>
      <c r="F17" s="141"/>
      <c r="G17" s="141"/>
      <c r="H17" s="141"/>
      <c r="I17" s="141"/>
      <c r="J17" s="141"/>
      <c r="K17" s="142"/>
      <c r="L17" s="76" t="str">
        <f ca="1">LISTA!D11</f>
        <v>M</v>
      </c>
      <c r="M17" s="78"/>
      <c r="N17" s="82">
        <v>15</v>
      </c>
      <c r="O17" s="82">
        <v>19</v>
      </c>
      <c r="P17" s="83">
        <f t="shared" ca="1" si="0"/>
        <v>17</v>
      </c>
      <c r="Q17" s="82"/>
      <c r="R17" s="82">
        <v>15</v>
      </c>
      <c r="S17" s="82">
        <v>19</v>
      </c>
      <c r="T17" s="71">
        <f t="shared" ca="1" si="1"/>
        <v>17</v>
      </c>
      <c r="U17" s="81"/>
      <c r="V17" s="82">
        <v>15</v>
      </c>
      <c r="W17" s="82">
        <v>19</v>
      </c>
      <c r="X17" s="84">
        <f t="shared" ca="1" si="2"/>
        <v>17</v>
      </c>
      <c r="Y17" s="84">
        <f t="shared" ca="1" si="3"/>
        <v>17</v>
      </c>
      <c r="Z17" s="143"/>
      <c r="AA17" s="144"/>
      <c r="AB17" s="145"/>
      <c r="AC17" s="86">
        <f t="shared" ca="1" si="4"/>
        <v>4</v>
      </c>
      <c r="AD17" s="224"/>
      <c r="AE17" s="224"/>
    </row>
    <row r="18" spans="1:31" ht="15.75">
      <c r="A18" s="76">
        <f ca="1">LISTA!A12</f>
        <v>5</v>
      </c>
      <c r="B18" s="76">
        <f ca="1">LISTA!B12</f>
        <v>71625</v>
      </c>
      <c r="C18" s="140" t="str">
        <f ca="1">LISTA!C12</f>
        <v>ANDRÉ SAMBO MANUEL LUEMBA</v>
      </c>
      <c r="D18" s="141"/>
      <c r="E18" s="141"/>
      <c r="F18" s="141"/>
      <c r="G18" s="141"/>
      <c r="H18" s="141"/>
      <c r="I18" s="141"/>
      <c r="J18" s="141"/>
      <c r="K18" s="142"/>
      <c r="L18" s="76" t="str">
        <f ca="1">LISTA!D12</f>
        <v>M</v>
      </c>
      <c r="M18" s="78"/>
      <c r="N18" s="82">
        <v>15</v>
      </c>
      <c r="O18" s="82">
        <v>19</v>
      </c>
      <c r="P18" s="83">
        <f t="shared" ca="1" si="0"/>
        <v>17</v>
      </c>
      <c r="Q18" s="82"/>
      <c r="R18" s="82">
        <v>15</v>
      </c>
      <c r="S18" s="82">
        <v>19</v>
      </c>
      <c r="T18" s="71">
        <f ca="1">IFERROR(AVERAGE(R18:S18),0)</f>
        <v>17</v>
      </c>
      <c r="U18" s="81"/>
      <c r="V18" s="82">
        <v>15</v>
      </c>
      <c r="W18" s="82">
        <v>19</v>
      </c>
      <c r="X18" s="84">
        <f t="shared" ca="1" si="2"/>
        <v>17</v>
      </c>
      <c r="Y18" s="84">
        <f t="shared" ca="1" si="3"/>
        <v>17</v>
      </c>
      <c r="Z18" s="143"/>
      <c r="AA18" s="144"/>
      <c r="AB18" s="145"/>
      <c r="AC18" s="86">
        <f t="shared" ca="1" si="4"/>
        <v>5</v>
      </c>
      <c r="AD18" s="224"/>
      <c r="AE18" s="224"/>
    </row>
    <row r="19" spans="1:31" ht="15.75">
      <c r="A19" s="76">
        <f ca="1">LISTA!A13</f>
        <v>6</v>
      </c>
      <c r="B19" s="76">
        <f ca="1">LISTA!B13</f>
        <v>71626</v>
      </c>
      <c r="C19" s="140" t="str">
        <f ca="1">LISTA!C13</f>
        <v>ANTÓNIO AFONSO ALBERTO NGANGU</v>
      </c>
      <c r="D19" s="141"/>
      <c r="E19" s="141"/>
      <c r="F19" s="141"/>
      <c r="G19" s="141"/>
      <c r="H19" s="141"/>
      <c r="I19" s="141"/>
      <c r="J19" s="141"/>
      <c r="K19" s="142"/>
      <c r="L19" s="76" t="str">
        <f ca="1">LISTA!D13</f>
        <v>M</v>
      </c>
      <c r="M19" s="78"/>
      <c r="N19" s="82">
        <v>15</v>
      </c>
      <c r="O19" s="82">
        <v>19</v>
      </c>
      <c r="P19" s="83">
        <f t="shared" ca="1" si="0"/>
        <v>17</v>
      </c>
      <c r="Q19" s="82"/>
      <c r="R19" s="82">
        <v>15</v>
      </c>
      <c r="S19" s="82">
        <v>19</v>
      </c>
      <c r="T19" s="71">
        <f t="shared" ca="1" si="1"/>
        <v>17</v>
      </c>
      <c r="U19" s="81"/>
      <c r="V19" s="82">
        <v>15</v>
      </c>
      <c r="W19" s="82">
        <v>19</v>
      </c>
      <c r="X19" s="84">
        <f t="shared" ca="1" si="2"/>
        <v>17</v>
      </c>
      <c r="Y19" s="84">
        <f t="shared" ca="1" si="3"/>
        <v>17</v>
      </c>
      <c r="Z19" s="143"/>
      <c r="AA19" s="144"/>
      <c r="AB19" s="145"/>
      <c r="AC19" s="86">
        <f t="shared" ca="1" si="4"/>
        <v>6</v>
      </c>
      <c r="AD19" s="224"/>
      <c r="AE19" s="224"/>
    </row>
    <row r="20" spans="1:31" ht="15.75">
      <c r="A20" s="76">
        <f ca="1">LISTA!A14</f>
        <v>7</v>
      </c>
      <c r="B20" s="76">
        <f ca="1">LISTA!B14</f>
        <v>71570</v>
      </c>
      <c r="C20" s="140" t="str">
        <f ca="1">LISTA!C14</f>
        <v>ANTÓNIO KACOTE ERNESTO PAULINO</v>
      </c>
      <c r="D20" s="141"/>
      <c r="E20" s="141"/>
      <c r="F20" s="141"/>
      <c r="G20" s="141"/>
      <c r="H20" s="141"/>
      <c r="I20" s="141"/>
      <c r="J20" s="141"/>
      <c r="K20" s="142"/>
      <c r="L20" s="76" t="str">
        <f ca="1">LISTA!D14</f>
        <v>M</v>
      </c>
      <c r="M20" s="78"/>
      <c r="N20" s="82">
        <v>15</v>
      </c>
      <c r="O20" s="82">
        <v>19</v>
      </c>
      <c r="P20" s="83">
        <f t="shared" ca="1" si="0"/>
        <v>17</v>
      </c>
      <c r="Q20" s="82"/>
      <c r="R20" s="82">
        <v>15</v>
      </c>
      <c r="S20" s="82">
        <v>19</v>
      </c>
      <c r="T20" s="71">
        <f t="shared" ca="1" si="1"/>
        <v>17</v>
      </c>
      <c r="U20" s="81"/>
      <c r="V20" s="82">
        <v>15</v>
      </c>
      <c r="W20" s="82">
        <v>19</v>
      </c>
      <c r="X20" s="84">
        <f t="shared" ca="1" si="2"/>
        <v>17</v>
      </c>
      <c r="Y20" s="84">
        <f t="shared" ca="1" si="3"/>
        <v>17</v>
      </c>
      <c r="Z20" s="143"/>
      <c r="AA20" s="144"/>
      <c r="AB20" s="145"/>
      <c r="AC20" s="86">
        <f t="shared" ca="1" si="4"/>
        <v>7</v>
      </c>
      <c r="AD20" s="224"/>
      <c r="AE20" s="224"/>
    </row>
    <row r="21" spans="1:31" ht="15.75" customHeight="1">
      <c r="A21" s="76">
        <f ca="1">LISTA!A15</f>
        <v>8</v>
      </c>
      <c r="B21" s="76">
        <f ca="1">LISTA!B15</f>
        <v>71571</v>
      </c>
      <c r="C21" s="140" t="str">
        <f ca="1">LISTA!C15</f>
        <v>ANTÓNIO PEDRO JOSÉ</v>
      </c>
      <c r="D21" s="141"/>
      <c r="E21" s="141"/>
      <c r="F21" s="141"/>
      <c r="G21" s="141"/>
      <c r="H21" s="141"/>
      <c r="I21" s="141"/>
      <c r="J21" s="141"/>
      <c r="K21" s="142"/>
      <c r="L21" s="76" t="str">
        <f ca="1">LISTA!D15</f>
        <v>M</v>
      </c>
      <c r="M21" s="78"/>
      <c r="N21" s="82">
        <v>15</v>
      </c>
      <c r="O21" s="82">
        <v>19</v>
      </c>
      <c r="P21" s="83">
        <f t="shared" ca="1" si="0"/>
        <v>17</v>
      </c>
      <c r="Q21" s="82"/>
      <c r="R21" s="82">
        <v>15</v>
      </c>
      <c r="S21" s="82">
        <v>19</v>
      </c>
      <c r="T21" s="71">
        <f t="shared" ca="1" si="1"/>
        <v>17</v>
      </c>
      <c r="U21" s="81"/>
      <c r="V21" s="82">
        <v>15</v>
      </c>
      <c r="W21" s="82">
        <v>19</v>
      </c>
      <c r="X21" s="84">
        <f t="shared" ca="1" si="2"/>
        <v>17</v>
      </c>
      <c r="Y21" s="84">
        <f t="shared" ca="1" si="3"/>
        <v>17</v>
      </c>
      <c r="Z21" s="143"/>
      <c r="AA21" s="144"/>
      <c r="AB21" s="145"/>
      <c r="AC21" s="86">
        <f t="shared" ca="1" si="4"/>
        <v>8</v>
      </c>
      <c r="AD21" s="224"/>
      <c r="AE21" s="224"/>
    </row>
    <row r="22" spans="1:31" ht="15.75" customHeight="1">
      <c r="A22" s="76">
        <f ca="1">LISTA!A16</f>
        <v>9</v>
      </c>
      <c r="B22" s="76">
        <f ca="1">LISTA!B16</f>
        <v>71629</v>
      </c>
      <c r="C22" s="140" t="str">
        <f ca="1">LISTA!C16</f>
        <v>CLOTILDE TIRCIA RAMOS NOVAS</v>
      </c>
      <c r="D22" s="141"/>
      <c r="E22" s="141"/>
      <c r="F22" s="141"/>
      <c r="G22" s="141"/>
      <c r="H22" s="141"/>
      <c r="I22" s="141"/>
      <c r="J22" s="141"/>
      <c r="K22" s="142"/>
      <c r="L22" s="76" t="str">
        <f ca="1">LISTA!D16</f>
        <v>F</v>
      </c>
      <c r="M22" s="78"/>
      <c r="N22" s="82">
        <v>15</v>
      </c>
      <c r="O22" s="82">
        <v>19</v>
      </c>
      <c r="P22" s="83">
        <f t="shared" ca="1" si="0"/>
        <v>17</v>
      </c>
      <c r="Q22" s="82"/>
      <c r="R22" s="82">
        <v>15</v>
      </c>
      <c r="S22" s="82">
        <v>19</v>
      </c>
      <c r="T22" s="71">
        <f t="shared" ca="1" si="1"/>
        <v>17</v>
      </c>
      <c r="U22" s="81"/>
      <c r="V22" s="82">
        <v>15</v>
      </c>
      <c r="W22" s="82">
        <v>19</v>
      </c>
      <c r="X22" s="84">
        <f t="shared" ca="1" si="2"/>
        <v>17</v>
      </c>
      <c r="Y22" s="84">
        <f t="shared" ca="1" si="3"/>
        <v>17</v>
      </c>
      <c r="Z22" s="143"/>
      <c r="AA22" s="144"/>
      <c r="AB22" s="145"/>
      <c r="AC22" s="86">
        <f t="shared" ca="1" si="4"/>
        <v>9</v>
      </c>
      <c r="AD22" s="224"/>
      <c r="AE22" s="224"/>
    </row>
    <row r="23" spans="1:31" ht="15.75" customHeight="1">
      <c r="A23" s="76">
        <f ca="1">LISTA!A17</f>
        <v>10</v>
      </c>
      <c r="B23" s="76">
        <f ca="1">LISTA!B17</f>
        <v>68693</v>
      </c>
      <c r="C23" s="140" t="str">
        <f ca="1">LISTA!C17</f>
        <v>EDMILSON JÚNIOR JOSÉ CASSULE</v>
      </c>
      <c r="D23" s="141"/>
      <c r="E23" s="141"/>
      <c r="F23" s="141"/>
      <c r="G23" s="141"/>
      <c r="H23" s="141"/>
      <c r="I23" s="141"/>
      <c r="J23" s="141"/>
      <c r="K23" s="142"/>
      <c r="L23" s="76" t="str">
        <f ca="1">LISTA!D17</f>
        <v>M</v>
      </c>
      <c r="M23" s="78"/>
      <c r="N23" s="82">
        <v>15</v>
      </c>
      <c r="O23" s="82">
        <v>19</v>
      </c>
      <c r="P23" s="83">
        <f t="shared" ca="1" si="0"/>
        <v>17</v>
      </c>
      <c r="Q23" s="82"/>
      <c r="R23" s="82">
        <v>15</v>
      </c>
      <c r="S23" s="82">
        <v>19</v>
      </c>
      <c r="T23" s="71">
        <f t="shared" ca="1" si="1"/>
        <v>17</v>
      </c>
      <c r="U23" s="81"/>
      <c r="V23" s="82">
        <v>15</v>
      </c>
      <c r="W23" s="82">
        <v>19</v>
      </c>
      <c r="X23" s="84">
        <f t="shared" ca="1" si="2"/>
        <v>17</v>
      </c>
      <c r="Y23" s="84">
        <f t="shared" ca="1" si="3"/>
        <v>17</v>
      </c>
      <c r="Z23" s="143"/>
      <c r="AA23" s="144"/>
      <c r="AB23" s="145"/>
      <c r="AC23" s="86">
        <f t="shared" ca="1" si="4"/>
        <v>10</v>
      </c>
      <c r="AD23" s="224"/>
      <c r="AE23" s="224"/>
    </row>
    <row r="24" spans="1:31" ht="15.75" customHeight="1">
      <c r="A24" s="76">
        <f ca="1">LISTA!A18</f>
        <v>11</v>
      </c>
      <c r="B24" s="76">
        <f ca="1">LISTA!B18</f>
        <v>71577</v>
      </c>
      <c r="C24" s="140" t="str">
        <f ca="1">LISTA!C18</f>
        <v>ELIZANDRO VALÉRIO WONGO DINIZ</v>
      </c>
      <c r="D24" s="141"/>
      <c r="E24" s="141"/>
      <c r="F24" s="141"/>
      <c r="G24" s="141"/>
      <c r="H24" s="141"/>
      <c r="I24" s="141"/>
      <c r="J24" s="141"/>
      <c r="K24" s="142"/>
      <c r="L24" s="76" t="str">
        <f ca="1">LISTA!D18</f>
        <v>M</v>
      </c>
      <c r="M24" s="78"/>
      <c r="N24" s="82">
        <v>15</v>
      </c>
      <c r="O24" s="82">
        <v>19</v>
      </c>
      <c r="P24" s="83">
        <f t="shared" ca="1" si="0"/>
        <v>17</v>
      </c>
      <c r="Q24" s="82"/>
      <c r="R24" s="82">
        <v>15</v>
      </c>
      <c r="S24" s="82">
        <v>19</v>
      </c>
      <c r="T24" s="71">
        <f t="shared" ca="1" si="1"/>
        <v>17</v>
      </c>
      <c r="U24" s="81"/>
      <c r="V24" s="82">
        <v>15</v>
      </c>
      <c r="W24" s="82">
        <v>19</v>
      </c>
      <c r="X24" s="84">
        <f t="shared" ca="1" si="2"/>
        <v>17</v>
      </c>
      <c r="Y24" s="84">
        <f t="shared" ca="1" si="3"/>
        <v>17</v>
      </c>
      <c r="Z24" s="143"/>
      <c r="AA24" s="144"/>
      <c r="AB24" s="145"/>
      <c r="AC24" s="86">
        <f t="shared" ca="1" si="4"/>
        <v>11</v>
      </c>
      <c r="AD24" s="224"/>
      <c r="AE24" s="224"/>
    </row>
    <row r="25" spans="1:31" ht="15.75" customHeight="1">
      <c r="A25" s="76">
        <f ca="1">LISTA!A19</f>
        <v>12</v>
      </c>
      <c r="B25" s="76">
        <f ca="1">LISTA!B19</f>
        <v>71641</v>
      </c>
      <c r="C25" s="140" t="str">
        <f ca="1">LISTA!C19</f>
        <v>FEBE CAHALA CHINDECASSE</v>
      </c>
      <c r="D25" s="141"/>
      <c r="E25" s="141"/>
      <c r="F25" s="141"/>
      <c r="G25" s="141"/>
      <c r="H25" s="141"/>
      <c r="I25" s="141"/>
      <c r="J25" s="141"/>
      <c r="K25" s="142"/>
      <c r="L25" s="76" t="str">
        <f ca="1">LISTA!D19</f>
        <v>M</v>
      </c>
      <c r="M25" s="78"/>
      <c r="N25" s="82">
        <v>15</v>
      </c>
      <c r="O25" s="82">
        <v>19</v>
      </c>
      <c r="P25" s="83">
        <f t="shared" ca="1" si="0"/>
        <v>17</v>
      </c>
      <c r="Q25" s="82"/>
      <c r="R25" s="82">
        <v>15</v>
      </c>
      <c r="S25" s="82">
        <v>19</v>
      </c>
      <c r="T25" s="71">
        <f t="shared" ca="1" si="1"/>
        <v>17</v>
      </c>
      <c r="U25" s="81"/>
      <c r="V25" s="82">
        <v>15</v>
      </c>
      <c r="W25" s="82">
        <v>19</v>
      </c>
      <c r="X25" s="84">
        <f t="shared" ca="1" si="2"/>
        <v>17</v>
      </c>
      <c r="Y25" s="84">
        <f t="shared" ca="1" si="3"/>
        <v>17</v>
      </c>
      <c r="Z25" s="143"/>
      <c r="AA25" s="144"/>
      <c r="AB25" s="145"/>
      <c r="AC25" s="86">
        <f t="shared" ca="1" si="4"/>
        <v>12</v>
      </c>
      <c r="AD25" s="224"/>
      <c r="AE25" s="224"/>
    </row>
    <row r="26" spans="1:31" ht="15.75" customHeight="1">
      <c r="A26" s="76">
        <f ca="1">LISTA!A20</f>
        <v>13</v>
      </c>
      <c r="B26" s="76">
        <f ca="1">LISTA!B20</f>
        <v>71643</v>
      </c>
      <c r="C26" s="140" t="str">
        <f ca="1">LISTA!C20</f>
        <v>FRANCISCO LUNGA MANUEL PEMESSA</v>
      </c>
      <c r="D26" s="141"/>
      <c r="E26" s="141"/>
      <c r="F26" s="141"/>
      <c r="G26" s="141"/>
      <c r="H26" s="141"/>
      <c r="I26" s="141"/>
      <c r="J26" s="141"/>
      <c r="K26" s="142"/>
      <c r="L26" s="76" t="str">
        <f ca="1">LISTA!D20</f>
        <v>M</v>
      </c>
      <c r="M26" s="78"/>
      <c r="N26" s="82">
        <v>15</v>
      </c>
      <c r="O26" s="82">
        <v>19</v>
      </c>
      <c r="P26" s="83">
        <f t="shared" ca="1" si="0"/>
        <v>17</v>
      </c>
      <c r="Q26" s="82"/>
      <c r="R26" s="82">
        <v>15</v>
      </c>
      <c r="S26" s="82">
        <v>19</v>
      </c>
      <c r="T26" s="71">
        <f t="shared" ca="1" si="1"/>
        <v>17</v>
      </c>
      <c r="U26" s="81"/>
      <c r="V26" s="82">
        <v>15</v>
      </c>
      <c r="W26" s="82">
        <v>19</v>
      </c>
      <c r="X26" s="84">
        <f t="shared" ca="1" si="2"/>
        <v>17</v>
      </c>
      <c r="Y26" s="84">
        <f t="shared" ca="1" si="3"/>
        <v>17</v>
      </c>
      <c r="Z26" s="143"/>
      <c r="AA26" s="144"/>
      <c r="AB26" s="145"/>
      <c r="AC26" s="86">
        <f t="shared" ca="1" si="4"/>
        <v>13</v>
      </c>
      <c r="AD26" s="224"/>
      <c r="AE26" s="224"/>
    </row>
    <row r="27" spans="1:31" ht="15.75" customHeight="1">
      <c r="A27" s="76">
        <f ca="1">LISTA!A21</f>
        <v>14</v>
      </c>
      <c r="B27" s="76">
        <f ca="1">LISTA!B21</f>
        <v>68795</v>
      </c>
      <c r="C27" s="140" t="str">
        <f ca="1">LISTA!C21</f>
        <v xml:space="preserve">FRÂNEO JOSÉ JOÃO </v>
      </c>
      <c r="D27" s="141"/>
      <c r="E27" s="141"/>
      <c r="F27" s="141"/>
      <c r="G27" s="141"/>
      <c r="H27" s="141"/>
      <c r="I27" s="141"/>
      <c r="J27" s="141"/>
      <c r="K27" s="142"/>
      <c r="L27" s="76" t="str">
        <f ca="1">LISTA!D21</f>
        <v>M</v>
      </c>
      <c r="M27" s="78"/>
      <c r="N27" s="82">
        <v>15</v>
      </c>
      <c r="O27" s="82">
        <v>19</v>
      </c>
      <c r="P27" s="83">
        <f t="shared" ca="1" si="0"/>
        <v>17</v>
      </c>
      <c r="Q27" s="82"/>
      <c r="R27" s="82">
        <v>15</v>
      </c>
      <c r="S27" s="82">
        <v>19</v>
      </c>
      <c r="T27" s="71">
        <f t="shared" ca="1" si="1"/>
        <v>17</v>
      </c>
      <c r="U27" s="81"/>
      <c r="V27" s="82">
        <v>15</v>
      </c>
      <c r="W27" s="82">
        <v>19</v>
      </c>
      <c r="X27" s="84">
        <f t="shared" ca="1" si="2"/>
        <v>17</v>
      </c>
      <c r="Y27" s="84">
        <f t="shared" ca="1" si="3"/>
        <v>0</v>
      </c>
      <c r="Z27" s="143"/>
      <c r="AA27" s="144"/>
      <c r="AB27" s="145"/>
      <c r="AC27" s="86">
        <f t="shared" ca="1" si="4"/>
        <v>14</v>
      </c>
      <c r="AD27" s="224"/>
      <c r="AE27" s="224"/>
    </row>
    <row r="28" spans="1:31" ht="15.75" customHeight="1">
      <c r="A28" s="76">
        <f ca="1">LISTA!A22</f>
        <v>15</v>
      </c>
      <c r="B28" s="76">
        <f ca="1">LISTA!B22</f>
        <v>71582</v>
      </c>
      <c r="C28" s="140" t="str">
        <f ca="1">LISTA!C22</f>
        <v>GERZY MANUEL MAINO DA COSTA</v>
      </c>
      <c r="D28" s="141"/>
      <c r="E28" s="141"/>
      <c r="F28" s="141"/>
      <c r="G28" s="141"/>
      <c r="H28" s="141"/>
      <c r="I28" s="141"/>
      <c r="J28" s="141"/>
      <c r="K28" s="142"/>
      <c r="L28" s="76" t="str">
        <f ca="1">LISTA!D22</f>
        <v>M</v>
      </c>
      <c r="M28" s="78"/>
      <c r="N28" s="82">
        <v>15</v>
      </c>
      <c r="O28" s="82">
        <v>19</v>
      </c>
      <c r="P28" s="83">
        <f t="shared" ca="1" si="0"/>
        <v>17</v>
      </c>
      <c r="Q28" s="82"/>
      <c r="R28" s="82">
        <v>15</v>
      </c>
      <c r="S28" s="82">
        <v>19</v>
      </c>
      <c r="T28" s="71">
        <f t="shared" ca="1" si="1"/>
        <v>17</v>
      </c>
      <c r="U28" s="81"/>
      <c r="V28" s="82">
        <v>15</v>
      </c>
      <c r="W28" s="82">
        <v>19</v>
      </c>
      <c r="X28" s="84">
        <f t="shared" ca="1" si="2"/>
        <v>17</v>
      </c>
      <c r="Y28" s="84">
        <f t="shared" ca="1" si="3"/>
        <v>17</v>
      </c>
      <c r="Z28" s="143"/>
      <c r="AA28" s="144"/>
      <c r="AB28" s="145"/>
      <c r="AC28" s="86">
        <f t="shared" ca="1" si="4"/>
        <v>15</v>
      </c>
      <c r="AD28" s="224"/>
      <c r="AE28" s="224"/>
    </row>
    <row r="29" spans="1:31" ht="15.75" customHeight="1">
      <c r="A29" s="76">
        <f ca="1">LISTA!A23</f>
        <v>16</v>
      </c>
      <c r="B29" s="76">
        <f ca="1">LISTA!B23</f>
        <v>71591</v>
      </c>
      <c r="C29" s="140" t="str">
        <f ca="1">LISTA!C23</f>
        <v>HELAINE MARIA CELESTINO FERNANDO</v>
      </c>
      <c r="D29" s="141"/>
      <c r="E29" s="141"/>
      <c r="F29" s="141"/>
      <c r="G29" s="141"/>
      <c r="H29" s="141"/>
      <c r="I29" s="141"/>
      <c r="J29" s="141"/>
      <c r="K29" s="142"/>
      <c r="L29" s="76" t="str">
        <f ca="1">LISTA!D23</f>
        <v>F</v>
      </c>
      <c r="M29" s="78"/>
      <c r="N29" s="82">
        <v>15</v>
      </c>
      <c r="O29" s="82">
        <v>19</v>
      </c>
      <c r="P29" s="83">
        <f t="shared" ca="1" si="0"/>
        <v>17</v>
      </c>
      <c r="Q29" s="82"/>
      <c r="R29" s="82">
        <v>15</v>
      </c>
      <c r="S29" s="82">
        <v>19</v>
      </c>
      <c r="T29" s="71">
        <f t="shared" ca="1" si="1"/>
        <v>17</v>
      </c>
      <c r="U29" s="81"/>
      <c r="V29" s="82">
        <v>15</v>
      </c>
      <c r="W29" s="82">
        <v>19</v>
      </c>
      <c r="X29" s="84">
        <f t="shared" ca="1" si="2"/>
        <v>17</v>
      </c>
      <c r="Y29" s="84">
        <f t="shared" ca="1" si="3"/>
        <v>17</v>
      </c>
      <c r="Z29" s="143"/>
      <c r="AA29" s="144"/>
      <c r="AB29" s="145"/>
      <c r="AC29" s="86">
        <f t="shared" ca="1" si="4"/>
        <v>16</v>
      </c>
      <c r="AD29" s="224"/>
      <c r="AE29" s="224"/>
    </row>
    <row r="30" spans="1:31" ht="15.75" customHeight="1">
      <c r="A30" s="76">
        <f ca="1">LISTA!A24</f>
        <v>17</v>
      </c>
      <c r="B30" s="76">
        <f ca="1">LISTA!B24</f>
        <v>71585</v>
      </c>
      <c r="C30" s="140" t="str">
        <f ca="1">LISTA!C24</f>
        <v>INÊS JONAS SACHUNGUE</v>
      </c>
      <c r="D30" s="141"/>
      <c r="E30" s="141"/>
      <c r="F30" s="141"/>
      <c r="G30" s="141"/>
      <c r="H30" s="141"/>
      <c r="I30" s="141"/>
      <c r="J30" s="141"/>
      <c r="K30" s="142"/>
      <c r="L30" s="76" t="str">
        <f ca="1">LISTA!D24</f>
        <v>F</v>
      </c>
      <c r="M30" s="78"/>
      <c r="N30" s="82">
        <v>15</v>
      </c>
      <c r="O30" s="82">
        <v>19</v>
      </c>
      <c r="P30" s="83">
        <f t="shared" ca="1" si="0"/>
        <v>17</v>
      </c>
      <c r="Q30" s="82"/>
      <c r="R30" s="82">
        <v>15</v>
      </c>
      <c r="S30" s="82">
        <v>19</v>
      </c>
      <c r="T30" s="71">
        <f t="shared" ca="1" si="1"/>
        <v>17</v>
      </c>
      <c r="U30" s="81"/>
      <c r="V30" s="82">
        <v>15</v>
      </c>
      <c r="W30" s="82">
        <v>19</v>
      </c>
      <c r="X30" s="84">
        <f t="shared" ca="1" si="2"/>
        <v>17</v>
      </c>
      <c r="Y30" s="84">
        <f t="shared" ca="1" si="3"/>
        <v>17</v>
      </c>
      <c r="Z30" s="143"/>
      <c r="AA30" s="144"/>
      <c r="AB30" s="145"/>
      <c r="AC30" s="86">
        <f t="shared" ca="1" si="4"/>
        <v>17</v>
      </c>
      <c r="AD30" s="224"/>
      <c r="AE30" s="224"/>
    </row>
    <row r="31" spans="1:31" ht="15.75" customHeight="1">
      <c r="A31" s="76">
        <f ca="1">LISTA!A25</f>
        <v>18</v>
      </c>
      <c r="B31" s="76">
        <f ca="1">LISTA!B25</f>
        <v>71588</v>
      </c>
      <c r="C31" s="140" t="str">
        <f ca="1">LISTA!C25</f>
        <v>JAEL ISABEL KUMBI</v>
      </c>
      <c r="D31" s="141"/>
      <c r="E31" s="141"/>
      <c r="F31" s="141"/>
      <c r="G31" s="141"/>
      <c r="H31" s="141"/>
      <c r="I31" s="141"/>
      <c r="J31" s="141"/>
      <c r="K31" s="142"/>
      <c r="L31" s="76" t="str">
        <f ca="1">LISTA!D25</f>
        <v>M</v>
      </c>
      <c r="M31" s="78"/>
      <c r="N31" s="82">
        <v>15</v>
      </c>
      <c r="O31" s="82">
        <v>19</v>
      </c>
      <c r="P31" s="83">
        <f t="shared" ca="1" si="0"/>
        <v>17</v>
      </c>
      <c r="Q31" s="82"/>
      <c r="R31" s="82">
        <v>15</v>
      </c>
      <c r="S31" s="82">
        <v>19</v>
      </c>
      <c r="T31" s="71">
        <f t="shared" ca="1" si="1"/>
        <v>17</v>
      </c>
      <c r="U31" s="81"/>
      <c r="V31" s="82">
        <v>15</v>
      </c>
      <c r="W31" s="82">
        <v>19</v>
      </c>
      <c r="X31" s="84">
        <f t="shared" ca="1" si="2"/>
        <v>17</v>
      </c>
      <c r="Y31" s="84">
        <f t="shared" ca="1" si="3"/>
        <v>17</v>
      </c>
      <c r="Z31" s="143"/>
      <c r="AA31" s="144"/>
      <c r="AB31" s="145"/>
      <c r="AC31" s="86">
        <f t="shared" ca="1" si="4"/>
        <v>18</v>
      </c>
      <c r="AD31" s="224"/>
      <c r="AE31" s="224"/>
    </row>
    <row r="32" spans="1:31" ht="15.75" customHeight="1">
      <c r="A32" s="76">
        <f ca="1">LISTA!A26</f>
        <v>19</v>
      </c>
      <c r="B32" s="76">
        <f ca="1">LISTA!B26</f>
        <v>71647</v>
      </c>
      <c r="C32" s="140" t="str">
        <f ca="1">LISTA!C26</f>
        <v>JOÃO CORREIA LUCAMBA</v>
      </c>
      <c r="D32" s="141"/>
      <c r="E32" s="141"/>
      <c r="F32" s="141"/>
      <c r="G32" s="141"/>
      <c r="H32" s="141"/>
      <c r="I32" s="141"/>
      <c r="J32" s="141"/>
      <c r="K32" s="142"/>
      <c r="L32" s="76" t="str">
        <f ca="1">LISTA!D26</f>
        <v>M</v>
      </c>
      <c r="M32" s="78"/>
      <c r="N32" s="82">
        <v>15</v>
      </c>
      <c r="O32" s="82">
        <v>19</v>
      </c>
      <c r="P32" s="83">
        <f t="shared" ca="1" si="0"/>
        <v>17</v>
      </c>
      <c r="Q32" s="82"/>
      <c r="R32" s="82">
        <v>15</v>
      </c>
      <c r="S32" s="82">
        <v>19</v>
      </c>
      <c r="T32" s="71">
        <f t="shared" ca="1" si="1"/>
        <v>17</v>
      </c>
      <c r="U32" s="81"/>
      <c r="V32" s="82">
        <v>15</v>
      </c>
      <c r="W32" s="82">
        <v>19</v>
      </c>
      <c r="X32" s="84">
        <f t="shared" ca="1" si="2"/>
        <v>17</v>
      </c>
      <c r="Y32" s="84">
        <f t="shared" ca="1" si="3"/>
        <v>17</v>
      </c>
      <c r="Z32" s="143"/>
      <c r="AA32" s="144"/>
      <c r="AB32" s="145"/>
      <c r="AC32" s="86">
        <f t="shared" ca="1" si="4"/>
        <v>19</v>
      </c>
      <c r="AD32" s="224"/>
      <c r="AE32" s="224"/>
    </row>
    <row r="33" spans="1:32" ht="15.75" customHeight="1">
      <c r="A33" s="76">
        <f ca="1">LISTA!A27</f>
        <v>20</v>
      </c>
      <c r="B33" s="76">
        <f ca="1">LISTA!B27</f>
        <v>71649</v>
      </c>
      <c r="C33" s="140" t="str">
        <f ca="1">LISTA!C27</f>
        <v>JOEL PEDRO MALUANGA</v>
      </c>
      <c r="D33" s="141"/>
      <c r="E33" s="141"/>
      <c r="F33" s="141"/>
      <c r="G33" s="141"/>
      <c r="H33" s="141"/>
      <c r="I33" s="141"/>
      <c r="J33" s="141"/>
      <c r="K33" s="142"/>
      <c r="L33" s="76" t="str">
        <f ca="1">LISTA!D27</f>
        <v>M</v>
      </c>
      <c r="M33" s="78"/>
      <c r="N33" s="82">
        <v>15</v>
      </c>
      <c r="O33" s="82">
        <v>19</v>
      </c>
      <c r="P33" s="83">
        <f t="shared" ca="1" si="0"/>
        <v>17</v>
      </c>
      <c r="Q33" s="82"/>
      <c r="R33" s="82">
        <v>15</v>
      </c>
      <c r="S33" s="82">
        <v>19</v>
      </c>
      <c r="T33" s="71">
        <f t="shared" ca="1" si="1"/>
        <v>17</v>
      </c>
      <c r="U33" s="81"/>
      <c r="V33" s="82">
        <v>15</v>
      </c>
      <c r="W33" s="82">
        <v>19</v>
      </c>
      <c r="X33" s="84">
        <f t="shared" ca="1" si="2"/>
        <v>17</v>
      </c>
      <c r="Y33" s="84">
        <f t="shared" ca="1" si="3"/>
        <v>17</v>
      </c>
      <c r="Z33" s="143"/>
      <c r="AA33" s="144"/>
      <c r="AB33" s="145"/>
      <c r="AC33" s="86">
        <f t="shared" ca="1" si="4"/>
        <v>20</v>
      </c>
      <c r="AD33" s="224"/>
      <c r="AE33" s="224"/>
      <c r="AF33" s="108"/>
    </row>
    <row r="34" spans="1:32" ht="15.75" customHeight="1">
      <c r="A34" s="76">
        <f ca="1">LISTA!A28</f>
        <v>21</v>
      </c>
      <c r="B34" s="76">
        <f ca="1">LISTA!B28</f>
        <v>71650</v>
      </c>
      <c r="C34" s="140" t="str">
        <f ca="1">LISTA!C28</f>
        <v>JOMÂNCIA DELCIA MANUEL PAULO</v>
      </c>
      <c r="D34" s="141"/>
      <c r="E34" s="141"/>
      <c r="F34" s="141"/>
      <c r="G34" s="141"/>
      <c r="H34" s="141"/>
      <c r="I34" s="141"/>
      <c r="J34" s="141"/>
      <c r="K34" s="142"/>
      <c r="L34" s="76" t="str">
        <f ca="1">LISTA!D28</f>
        <v>F</v>
      </c>
      <c r="M34" s="78"/>
      <c r="N34" s="82">
        <v>15</v>
      </c>
      <c r="O34" s="82">
        <v>19</v>
      </c>
      <c r="P34" s="83">
        <f t="shared" ca="1" si="0"/>
        <v>17</v>
      </c>
      <c r="Q34" s="82"/>
      <c r="R34" s="82">
        <v>15</v>
      </c>
      <c r="S34" s="82">
        <v>19</v>
      </c>
      <c r="T34" s="71">
        <f t="shared" ca="1" si="1"/>
        <v>17</v>
      </c>
      <c r="U34" s="81"/>
      <c r="V34" s="82">
        <v>15</v>
      </c>
      <c r="W34" s="82">
        <v>19</v>
      </c>
      <c r="X34" s="84">
        <f t="shared" ca="1" si="2"/>
        <v>17</v>
      </c>
      <c r="Y34" s="84">
        <f t="shared" ca="1" si="3"/>
        <v>17</v>
      </c>
      <c r="Z34" s="143"/>
      <c r="AA34" s="144"/>
      <c r="AB34" s="145"/>
      <c r="AC34" s="86">
        <f t="shared" ca="1" si="4"/>
        <v>21</v>
      </c>
      <c r="AD34" s="224"/>
      <c r="AE34" s="224"/>
      <c r="AF34" s="108"/>
    </row>
    <row r="35" spans="1:32" ht="15.75" customHeight="1">
      <c r="A35" s="76">
        <f ca="1">LISTA!A29</f>
        <v>22</v>
      </c>
      <c r="B35" s="76">
        <f ca="1">LISTA!B29</f>
        <v>71657</v>
      </c>
      <c r="C35" s="140" t="str">
        <f ca="1">LISTA!C29</f>
        <v>KENEDY JOÃO PAULINO VICTOR</v>
      </c>
      <c r="D35" s="141"/>
      <c r="E35" s="141"/>
      <c r="F35" s="141"/>
      <c r="G35" s="141"/>
      <c r="H35" s="141"/>
      <c r="I35" s="141"/>
      <c r="J35" s="141"/>
      <c r="K35" s="142"/>
      <c r="L35" s="76" t="str">
        <f ca="1">LISTA!D29</f>
        <v>M</v>
      </c>
      <c r="M35" s="78"/>
      <c r="N35" s="82">
        <v>15</v>
      </c>
      <c r="O35" s="82">
        <v>19</v>
      </c>
      <c r="P35" s="83">
        <f t="shared" ca="1" si="0"/>
        <v>17</v>
      </c>
      <c r="Q35" s="82"/>
      <c r="R35" s="82">
        <v>15</v>
      </c>
      <c r="S35" s="82">
        <v>19</v>
      </c>
      <c r="T35" s="71">
        <f t="shared" ca="1" si="1"/>
        <v>17</v>
      </c>
      <c r="U35" s="81"/>
      <c r="V35" s="82">
        <v>15</v>
      </c>
      <c r="W35" s="82">
        <v>19</v>
      </c>
      <c r="X35" s="84">
        <f t="shared" ca="1" si="2"/>
        <v>17</v>
      </c>
      <c r="Y35" s="84">
        <f t="shared" ca="1" si="3"/>
        <v>0</v>
      </c>
      <c r="Z35" s="143"/>
      <c r="AA35" s="144"/>
      <c r="AB35" s="145"/>
      <c r="AC35" s="86">
        <f t="shared" ca="1" si="4"/>
        <v>22</v>
      </c>
      <c r="AD35" s="224"/>
      <c r="AE35" s="224"/>
      <c r="AF35" s="108"/>
    </row>
    <row r="36" spans="1:32" ht="15.75" customHeight="1">
      <c r="A36" s="76">
        <f ca="1">LISTA!A30</f>
        <v>23</v>
      </c>
      <c r="B36" s="76">
        <f ca="1">LISTA!B30</f>
        <v>71595</v>
      </c>
      <c r="C36" s="140" t="str">
        <f ca="1">LISTA!C30</f>
        <v>LOURENÇO AUGUSTO DOMINGOS</v>
      </c>
      <c r="D36" s="141"/>
      <c r="E36" s="141"/>
      <c r="F36" s="141"/>
      <c r="G36" s="141"/>
      <c r="H36" s="141"/>
      <c r="I36" s="141"/>
      <c r="J36" s="141"/>
      <c r="K36" s="142"/>
      <c r="L36" s="76" t="str">
        <f ca="1">LISTA!D30</f>
        <v>M</v>
      </c>
      <c r="M36" s="78"/>
      <c r="N36" s="82">
        <v>15</v>
      </c>
      <c r="O36" s="82">
        <v>19</v>
      </c>
      <c r="P36" s="83">
        <f t="shared" ca="1" si="0"/>
        <v>17</v>
      </c>
      <c r="Q36" s="82"/>
      <c r="R36" s="82">
        <v>15</v>
      </c>
      <c r="S36" s="82">
        <v>19</v>
      </c>
      <c r="T36" s="71">
        <f t="shared" ca="1" si="1"/>
        <v>17</v>
      </c>
      <c r="U36" s="81"/>
      <c r="V36" s="82">
        <v>15</v>
      </c>
      <c r="W36" s="82">
        <v>19</v>
      </c>
      <c r="X36" s="84">
        <f t="shared" ca="1" si="2"/>
        <v>17</v>
      </c>
      <c r="Y36" s="84">
        <f t="shared" ca="1" si="3"/>
        <v>17</v>
      </c>
      <c r="Z36" s="143"/>
      <c r="AA36" s="144"/>
      <c r="AB36" s="145"/>
      <c r="AC36" s="86">
        <f t="shared" ca="1" si="4"/>
        <v>23</v>
      </c>
      <c r="AD36" s="224"/>
      <c r="AE36" s="224"/>
      <c r="AF36" s="108"/>
    </row>
    <row r="37" spans="1:32" ht="15.75" customHeight="1">
      <c r="A37" s="76">
        <f ca="1">LISTA!A31</f>
        <v>24</v>
      </c>
      <c r="B37" s="76">
        <f ca="1">LISTA!B31</f>
        <v>71597</v>
      </c>
      <c r="C37" s="140" t="str">
        <f ca="1">LISTA!C31</f>
        <v>LUÍS DIONÍSIO MAVINGA MAMPUYA</v>
      </c>
      <c r="D37" s="141"/>
      <c r="E37" s="141"/>
      <c r="F37" s="141"/>
      <c r="G37" s="141"/>
      <c r="H37" s="141"/>
      <c r="I37" s="141"/>
      <c r="J37" s="141"/>
      <c r="K37" s="142"/>
      <c r="L37" s="76" t="str">
        <f ca="1">LISTA!D31</f>
        <v>M</v>
      </c>
      <c r="M37" s="78"/>
      <c r="N37" s="82">
        <v>15</v>
      </c>
      <c r="O37" s="82">
        <v>19</v>
      </c>
      <c r="P37" s="83">
        <f t="shared" ca="1" si="0"/>
        <v>17</v>
      </c>
      <c r="Q37" s="82"/>
      <c r="R37" s="82">
        <v>15</v>
      </c>
      <c r="S37" s="82">
        <v>19</v>
      </c>
      <c r="T37" s="71">
        <f t="shared" ca="1" si="1"/>
        <v>17</v>
      </c>
      <c r="U37" s="81"/>
      <c r="V37" s="82">
        <v>15</v>
      </c>
      <c r="W37" s="82">
        <v>19</v>
      </c>
      <c r="X37" s="84">
        <f t="shared" ca="1" si="2"/>
        <v>17</v>
      </c>
      <c r="Y37" s="84">
        <f t="shared" ca="1" si="3"/>
        <v>17</v>
      </c>
      <c r="Z37" s="143"/>
      <c r="AA37" s="144"/>
      <c r="AB37" s="145"/>
      <c r="AC37" s="86">
        <f t="shared" ca="1" si="4"/>
        <v>24</v>
      </c>
      <c r="AD37" s="224"/>
      <c r="AE37" s="224"/>
      <c r="AF37" s="108"/>
    </row>
    <row r="38" spans="1:32" ht="15.75" customHeight="1">
      <c r="A38" s="76">
        <f ca="1">LISTA!A32</f>
        <v>25</v>
      </c>
      <c r="B38" s="76">
        <f ca="1">LISTA!B32</f>
        <v>72918</v>
      </c>
      <c r="C38" s="140" t="str">
        <f ca="1">LISTA!C32</f>
        <v>MARIO CAMUNDONGO NANBALO</v>
      </c>
      <c r="D38" s="141"/>
      <c r="E38" s="141"/>
      <c r="F38" s="141"/>
      <c r="G38" s="141"/>
      <c r="H38" s="141"/>
      <c r="I38" s="141"/>
      <c r="J38" s="141"/>
      <c r="K38" s="142"/>
      <c r="L38" s="76" t="str">
        <f ca="1">LISTA!D32</f>
        <v>M</v>
      </c>
      <c r="M38" s="78"/>
      <c r="N38" s="82">
        <v>15</v>
      </c>
      <c r="O38" s="82">
        <v>19</v>
      </c>
      <c r="P38" s="83">
        <f t="shared" ca="1" si="0"/>
        <v>17</v>
      </c>
      <c r="Q38" s="82"/>
      <c r="R38" s="82">
        <v>15</v>
      </c>
      <c r="S38" s="82">
        <v>19</v>
      </c>
      <c r="T38" s="71">
        <f t="shared" ca="1" si="1"/>
        <v>17</v>
      </c>
      <c r="U38" s="81"/>
      <c r="V38" s="82">
        <v>15</v>
      </c>
      <c r="W38" s="82">
        <v>19</v>
      </c>
      <c r="X38" s="84">
        <f t="shared" ca="1" si="2"/>
        <v>17</v>
      </c>
      <c r="Y38" s="84">
        <f t="shared" ca="1" si="3"/>
        <v>17</v>
      </c>
      <c r="Z38" s="143"/>
      <c r="AA38" s="144"/>
      <c r="AB38" s="145"/>
      <c r="AC38" s="86">
        <f t="shared" ca="1" si="4"/>
        <v>25</v>
      </c>
      <c r="AD38" s="224"/>
      <c r="AE38" s="224"/>
      <c r="AF38" s="108"/>
    </row>
    <row r="39" spans="1:32" ht="15.75" customHeight="1">
      <c r="A39" s="76">
        <f ca="1">LISTA!A33</f>
        <v>26</v>
      </c>
      <c r="B39" s="76">
        <f ca="1">LISTA!B33</f>
        <v>71603</v>
      </c>
      <c r="C39" s="140" t="str">
        <f ca="1">LISTA!C33</f>
        <v>MOISÉS MENDONÇA DOMINGOS</v>
      </c>
      <c r="D39" s="141"/>
      <c r="E39" s="141"/>
      <c r="F39" s="141"/>
      <c r="G39" s="141"/>
      <c r="H39" s="141"/>
      <c r="I39" s="141"/>
      <c r="J39" s="141"/>
      <c r="K39" s="142"/>
      <c r="L39" s="76" t="str">
        <f ca="1">LISTA!D33</f>
        <v>M</v>
      </c>
      <c r="M39" s="78"/>
      <c r="N39" s="82">
        <v>15</v>
      </c>
      <c r="O39" s="82">
        <v>19</v>
      </c>
      <c r="P39" s="83">
        <f t="shared" ca="1" si="0"/>
        <v>17</v>
      </c>
      <c r="Q39" s="82"/>
      <c r="R39" s="82">
        <v>15</v>
      </c>
      <c r="S39" s="82">
        <v>19</v>
      </c>
      <c r="T39" s="71">
        <f t="shared" ca="1" si="1"/>
        <v>17</v>
      </c>
      <c r="U39" s="81"/>
      <c r="V39" s="82">
        <v>15</v>
      </c>
      <c r="W39" s="82">
        <v>19</v>
      </c>
      <c r="X39" s="84">
        <f t="shared" ca="1" si="2"/>
        <v>17</v>
      </c>
      <c r="Y39" s="84">
        <f t="shared" ca="1" si="3"/>
        <v>17</v>
      </c>
      <c r="Z39" s="143"/>
      <c r="AA39" s="144"/>
      <c r="AB39" s="145"/>
      <c r="AC39" s="86">
        <f t="shared" ca="1" si="4"/>
        <v>26</v>
      </c>
      <c r="AD39" s="224"/>
      <c r="AE39" s="224"/>
      <c r="AF39" s="108"/>
    </row>
    <row r="40" spans="1:32" ht="15.75" customHeight="1">
      <c r="A40" s="76">
        <f ca="1">LISTA!A34</f>
        <v>27</v>
      </c>
      <c r="B40" s="76">
        <f ca="1">LISTA!B34</f>
        <v>71604</v>
      </c>
      <c r="C40" s="140" t="str">
        <f ca="1">LISTA!C34</f>
        <v>NAZARETO DE FÁTIMA BENGUE INGLÊS</v>
      </c>
      <c r="D40" s="141"/>
      <c r="E40" s="141"/>
      <c r="F40" s="141"/>
      <c r="G40" s="141"/>
      <c r="H40" s="141"/>
      <c r="I40" s="141"/>
      <c r="J40" s="141"/>
      <c r="K40" s="142"/>
      <c r="L40" s="76" t="str">
        <f ca="1">LISTA!D34</f>
        <v>M</v>
      </c>
      <c r="M40" s="78"/>
      <c r="N40" s="82">
        <v>15</v>
      </c>
      <c r="O40" s="82">
        <v>19</v>
      </c>
      <c r="P40" s="83">
        <f t="shared" ca="1" si="0"/>
        <v>17</v>
      </c>
      <c r="Q40" s="82"/>
      <c r="R40" s="82">
        <v>15</v>
      </c>
      <c r="S40" s="82">
        <v>19</v>
      </c>
      <c r="T40" s="71">
        <f t="shared" ca="1" si="1"/>
        <v>17</v>
      </c>
      <c r="U40" s="81"/>
      <c r="V40" s="82">
        <v>15</v>
      </c>
      <c r="W40" s="82">
        <v>19</v>
      </c>
      <c r="X40" s="84">
        <f t="shared" ca="1" si="2"/>
        <v>17</v>
      </c>
      <c r="Y40" s="84">
        <f t="shared" ca="1" si="3"/>
        <v>17</v>
      </c>
      <c r="Z40" s="143"/>
      <c r="AA40" s="144"/>
      <c r="AB40" s="145"/>
      <c r="AC40" s="86">
        <f t="shared" ca="1" si="4"/>
        <v>27</v>
      </c>
      <c r="AD40" s="224"/>
      <c r="AE40" s="224"/>
      <c r="AF40" s="108"/>
    </row>
    <row r="41" spans="1:32" ht="15.75" customHeight="1">
      <c r="A41" s="76">
        <f ca="1">LISTA!A35</f>
        <v>28</v>
      </c>
      <c r="B41" s="76">
        <f ca="1">LISTA!B35</f>
        <v>71665</v>
      </c>
      <c r="C41" s="140" t="str">
        <f ca="1">LISTA!C35</f>
        <v>ONÊSIMO MENDONÇA COELHO</v>
      </c>
      <c r="D41" s="141"/>
      <c r="E41" s="141"/>
      <c r="F41" s="141"/>
      <c r="G41" s="141"/>
      <c r="H41" s="141"/>
      <c r="I41" s="141"/>
      <c r="J41" s="141"/>
      <c r="K41" s="142"/>
      <c r="L41" s="76" t="str">
        <f ca="1">LISTA!D35</f>
        <v>M</v>
      </c>
      <c r="M41" s="78"/>
      <c r="N41" s="82">
        <v>15</v>
      </c>
      <c r="O41" s="82">
        <v>19</v>
      </c>
      <c r="P41" s="83">
        <f t="shared" ca="1" si="0"/>
        <v>17</v>
      </c>
      <c r="Q41" s="82"/>
      <c r="R41" s="82">
        <v>15</v>
      </c>
      <c r="S41" s="82">
        <v>19</v>
      </c>
      <c r="T41" s="71">
        <f t="shared" ca="1" si="1"/>
        <v>17</v>
      </c>
      <c r="U41" s="81"/>
      <c r="V41" s="82">
        <v>15</v>
      </c>
      <c r="W41" s="82">
        <v>19</v>
      </c>
      <c r="X41" s="84">
        <f t="shared" ca="1" si="2"/>
        <v>17</v>
      </c>
      <c r="Y41" s="84">
        <f t="shared" ca="1" si="3"/>
        <v>17</v>
      </c>
      <c r="Z41" s="143"/>
      <c r="AA41" s="144"/>
      <c r="AB41" s="145"/>
      <c r="AC41" s="86">
        <f t="shared" ca="1" si="4"/>
        <v>28</v>
      </c>
      <c r="AD41" s="224"/>
      <c r="AE41" s="224"/>
      <c r="AF41" s="108"/>
    </row>
    <row r="42" spans="1:32" ht="15.75" customHeight="1">
      <c r="A42" s="76">
        <f ca="1">LISTA!A36</f>
        <v>29</v>
      </c>
      <c r="B42" s="76">
        <f ca="1">LISTA!B36</f>
        <v>71611</v>
      </c>
      <c r="C42" s="140" t="str">
        <f ca="1">LISTA!C36</f>
        <v>PAULO ALFREDO XAVIER KOMBO</v>
      </c>
      <c r="D42" s="141"/>
      <c r="E42" s="141"/>
      <c r="F42" s="141"/>
      <c r="G42" s="141"/>
      <c r="H42" s="141"/>
      <c r="I42" s="141"/>
      <c r="J42" s="141"/>
      <c r="K42" s="142"/>
      <c r="L42" s="76" t="str">
        <f ca="1">LISTA!D36</f>
        <v>M</v>
      </c>
      <c r="M42" s="78"/>
      <c r="N42" s="82">
        <v>15</v>
      </c>
      <c r="O42" s="82">
        <v>19</v>
      </c>
      <c r="P42" s="83">
        <f t="shared" ca="1" si="0"/>
        <v>17</v>
      </c>
      <c r="Q42" s="82"/>
      <c r="R42" s="82">
        <v>15</v>
      </c>
      <c r="S42" s="82">
        <v>19</v>
      </c>
      <c r="T42" s="71">
        <f t="shared" ca="1" si="1"/>
        <v>17</v>
      </c>
      <c r="U42" s="81"/>
      <c r="V42" s="82">
        <v>15</v>
      </c>
      <c r="W42" s="82">
        <v>19</v>
      </c>
      <c r="X42" s="84">
        <f t="shared" ca="1" si="2"/>
        <v>17</v>
      </c>
      <c r="Y42" s="84">
        <f t="shared" ca="1" si="3"/>
        <v>17</v>
      </c>
      <c r="Z42" s="143"/>
      <c r="AA42" s="144"/>
      <c r="AB42" s="145"/>
      <c r="AC42" s="86">
        <f t="shared" ca="1" si="4"/>
        <v>29</v>
      </c>
      <c r="AD42" s="224"/>
      <c r="AE42" s="224"/>
      <c r="AF42" s="108"/>
    </row>
    <row r="43" spans="1:32" ht="15.75" customHeight="1">
      <c r="A43" s="76">
        <f ca="1">LISTA!A37</f>
        <v>30</v>
      </c>
      <c r="B43" s="76">
        <f ca="1">LISTA!B37</f>
        <v>71612</v>
      </c>
      <c r="C43" s="140" t="str">
        <f ca="1">LISTA!C37</f>
        <v>ROSA SARA CABRAL VUMBA</v>
      </c>
      <c r="D43" s="141"/>
      <c r="E43" s="141"/>
      <c r="F43" s="141"/>
      <c r="G43" s="141"/>
      <c r="H43" s="141"/>
      <c r="I43" s="141"/>
      <c r="J43" s="141"/>
      <c r="K43" s="142"/>
      <c r="L43" s="76" t="str">
        <f ca="1">LISTA!D37</f>
        <v>F</v>
      </c>
      <c r="M43" s="78"/>
      <c r="N43" s="82">
        <v>15</v>
      </c>
      <c r="O43" s="82">
        <v>19</v>
      </c>
      <c r="P43" s="83">
        <f t="shared" ca="1" si="0"/>
        <v>17</v>
      </c>
      <c r="Q43" s="82"/>
      <c r="R43" s="82">
        <v>15</v>
      </c>
      <c r="S43" s="82">
        <v>19</v>
      </c>
      <c r="T43" s="71">
        <f t="shared" ca="1" si="1"/>
        <v>17</v>
      </c>
      <c r="U43" s="81"/>
      <c r="V43" s="82">
        <v>15</v>
      </c>
      <c r="W43" s="82">
        <v>19</v>
      </c>
      <c r="X43" s="84">
        <f t="shared" ca="1" si="2"/>
        <v>17</v>
      </c>
      <c r="Y43" s="84">
        <f t="shared" ca="1" si="3"/>
        <v>0</v>
      </c>
      <c r="Z43" s="143"/>
      <c r="AA43" s="144"/>
      <c r="AB43" s="145"/>
      <c r="AC43" s="86">
        <f t="shared" ca="1" si="4"/>
        <v>30</v>
      </c>
      <c r="AD43" s="224"/>
      <c r="AE43" s="224"/>
      <c r="AF43" s="108"/>
    </row>
    <row r="44" spans="1:32" ht="15.75" customHeight="1">
      <c r="A44" s="76">
        <f ca="1">LISTA!A38</f>
        <v>31</v>
      </c>
      <c r="B44" s="76">
        <f ca="1">LISTA!B38</f>
        <v>68722</v>
      </c>
      <c r="C44" s="140" t="str">
        <f ca="1">LISTA!C38</f>
        <v>STEFANE DEISE VEMBA QUINANA</v>
      </c>
      <c r="D44" s="141"/>
      <c r="E44" s="141"/>
      <c r="F44" s="141"/>
      <c r="G44" s="141"/>
      <c r="H44" s="141"/>
      <c r="I44" s="141"/>
      <c r="J44" s="141"/>
      <c r="K44" s="142"/>
      <c r="L44" s="76" t="str">
        <f ca="1">LISTA!D38</f>
        <v>F</v>
      </c>
      <c r="M44" s="78"/>
      <c r="N44" s="82">
        <v>15</v>
      </c>
      <c r="O44" s="82">
        <v>19</v>
      </c>
      <c r="P44" s="83">
        <f t="shared" ca="1" si="0"/>
        <v>17</v>
      </c>
      <c r="Q44" s="82"/>
      <c r="R44" s="82">
        <v>15</v>
      </c>
      <c r="S44" s="82">
        <v>19</v>
      </c>
      <c r="T44" s="71">
        <f t="shared" ca="1" si="1"/>
        <v>17</v>
      </c>
      <c r="U44" s="81"/>
      <c r="V44" s="82">
        <v>15</v>
      </c>
      <c r="W44" s="82">
        <v>19</v>
      </c>
      <c r="X44" s="84">
        <f t="shared" ca="1" si="2"/>
        <v>17</v>
      </c>
      <c r="Y44" s="84">
        <f t="shared" ca="1" si="3"/>
        <v>17</v>
      </c>
      <c r="Z44" s="143"/>
      <c r="AA44" s="144"/>
      <c r="AB44" s="145"/>
      <c r="AC44" s="86">
        <f t="shared" ca="1" si="4"/>
        <v>31</v>
      </c>
      <c r="AD44" s="224"/>
      <c r="AE44" s="224"/>
      <c r="AF44" s="108"/>
    </row>
    <row r="45" spans="1:32" ht="15.75" customHeight="1">
      <c r="A45" s="76">
        <f ca="1">LISTA!A39</f>
        <v>32</v>
      </c>
      <c r="B45" s="76">
        <f ca="1">LISTA!B39</f>
        <v>65824</v>
      </c>
      <c r="C45" s="140" t="str">
        <f ca="1">LISTA!C39</f>
        <v>WANDERSON CRISTIANO JOSÉ MORAIS(Exame especial)</v>
      </c>
      <c r="D45" s="141"/>
      <c r="E45" s="141"/>
      <c r="F45" s="141"/>
      <c r="G45" s="141"/>
      <c r="H45" s="141"/>
      <c r="I45" s="141"/>
      <c r="J45" s="141"/>
      <c r="K45" s="142"/>
      <c r="L45" s="76" t="str">
        <f ca="1">LISTA!D39</f>
        <v>m</v>
      </c>
      <c r="M45" s="78"/>
      <c r="N45" s="82">
        <v>15</v>
      </c>
      <c r="O45" s="82">
        <v>19</v>
      </c>
      <c r="P45" s="83">
        <f t="shared" ca="1" si="0"/>
        <v>17</v>
      </c>
      <c r="Q45" s="82"/>
      <c r="R45" s="82">
        <v>15</v>
      </c>
      <c r="S45" s="82">
        <v>19</v>
      </c>
      <c r="T45" s="71">
        <f t="shared" ca="1" si="1"/>
        <v>17</v>
      </c>
      <c r="U45" s="81"/>
      <c r="V45" s="82">
        <v>15</v>
      </c>
      <c r="W45" s="82">
        <v>19</v>
      </c>
      <c r="X45" s="84">
        <f t="shared" ca="1" si="2"/>
        <v>17</v>
      </c>
      <c r="Y45" s="84">
        <f t="shared" ca="1" si="3"/>
        <v>17</v>
      </c>
      <c r="Z45" s="143"/>
      <c r="AA45" s="144"/>
      <c r="AB45" s="145"/>
      <c r="AC45" s="86">
        <f t="shared" ca="1" si="4"/>
        <v>32</v>
      </c>
      <c r="AD45" s="224"/>
      <c r="AE45" s="224"/>
      <c r="AF45" s="108"/>
    </row>
    <row r="46" spans="1:32" ht="15.75" customHeight="1">
      <c r="A46" s="76">
        <f ca="1">LISTA!A40</f>
        <v>33</v>
      </c>
      <c r="B46" s="76">
        <f ca="1">LISTA!B40</f>
        <v>68668</v>
      </c>
      <c r="C46" s="140" t="str">
        <f ca="1">LISTA!C40</f>
        <v>PEDRO PETELSON PEQUENO LOURENÇO(EXAME ESPECIAL)</v>
      </c>
      <c r="D46" s="141"/>
      <c r="E46" s="141"/>
      <c r="F46" s="141"/>
      <c r="G46" s="141"/>
      <c r="H46" s="141"/>
      <c r="I46" s="141"/>
      <c r="J46" s="141"/>
      <c r="K46" s="142"/>
      <c r="L46" s="76" t="str">
        <f ca="1">LISTA!D40</f>
        <v>M</v>
      </c>
      <c r="M46" s="78"/>
      <c r="N46" s="82">
        <v>15</v>
      </c>
      <c r="O46" s="82">
        <v>19</v>
      </c>
      <c r="P46" s="83">
        <f t="shared" ca="1" si="0"/>
        <v>17</v>
      </c>
      <c r="Q46" s="82"/>
      <c r="R46" s="82">
        <v>15</v>
      </c>
      <c r="S46" s="82">
        <v>19</v>
      </c>
      <c r="T46" s="71">
        <f t="shared" ca="1" si="1"/>
        <v>17</v>
      </c>
      <c r="U46" s="81"/>
      <c r="V46" s="82">
        <v>15</v>
      </c>
      <c r="W46" s="82">
        <v>19</v>
      </c>
      <c r="X46" s="84">
        <f t="shared" ca="1" si="2"/>
        <v>17</v>
      </c>
      <c r="Y46" s="84">
        <f t="shared" ca="1" si="3"/>
        <v>17</v>
      </c>
      <c r="Z46" s="143"/>
      <c r="AA46" s="144"/>
      <c r="AB46" s="145"/>
      <c r="AC46" s="86">
        <f t="shared" ca="1" si="4"/>
        <v>33</v>
      </c>
      <c r="AD46" s="224"/>
      <c r="AE46" s="224"/>
      <c r="AF46" s="108"/>
    </row>
    <row r="47" spans="1:32" ht="15.75" customHeight="1">
      <c r="A47" s="76">
        <f ca="1">LISTA!A41</f>
        <v>34</v>
      </c>
      <c r="B47" s="76">
        <f ca="1">LISTA!B41</f>
        <v>68703</v>
      </c>
      <c r="C47" s="140" t="str">
        <f ca="1">LISTA!C41</f>
        <v>JOEL PANZO JOSÉ(EXAME ESPECIAL)</v>
      </c>
      <c r="D47" s="141"/>
      <c r="E47" s="141"/>
      <c r="F47" s="141"/>
      <c r="G47" s="141"/>
      <c r="H47" s="141"/>
      <c r="I47" s="141"/>
      <c r="J47" s="141"/>
      <c r="K47" s="142"/>
      <c r="L47" s="76" t="str">
        <f ca="1">LISTA!D41</f>
        <v>M</v>
      </c>
      <c r="M47" s="78"/>
      <c r="N47" s="82">
        <v>15</v>
      </c>
      <c r="O47" s="82">
        <v>19</v>
      </c>
      <c r="P47" s="83">
        <f t="shared" ref="P47" ca="1" si="5">IFERROR(AVERAGE(N47:O47),0)</f>
        <v>17</v>
      </c>
      <c r="Q47" s="82"/>
      <c r="R47" s="82">
        <v>15</v>
      </c>
      <c r="S47" s="82">
        <v>19</v>
      </c>
      <c r="T47" s="71">
        <f t="shared" ca="1" si="1"/>
        <v>17</v>
      </c>
      <c r="U47" s="81"/>
      <c r="V47" s="82">
        <v>15</v>
      </c>
      <c r="W47" s="82">
        <v>19</v>
      </c>
      <c r="X47" s="84">
        <f t="shared" ref="X47" ca="1" si="6">IFERROR(AVERAGE(V47:W47),0)</f>
        <v>17</v>
      </c>
      <c r="Y47" s="84">
        <f t="shared" ref="Y47" ca="1" si="7">AVERAGE(X47,T47,P47)</f>
        <v>0</v>
      </c>
      <c r="Z47" s="143"/>
      <c r="AA47" s="144"/>
      <c r="AB47" s="145"/>
      <c r="AC47" s="86">
        <f t="shared" ref="AC47" ca="1" si="8">A47</f>
        <v>34</v>
      </c>
      <c r="AD47" s="224"/>
      <c r="AE47" s="224"/>
      <c r="AF47" s="224"/>
    </row>
    <row r="48" spans="1:32" ht="15.75" customHeight="1">
      <c r="A48" s="178" t="s">
        <v>15</v>
      </c>
      <c r="B48" s="178">
        <f ca="1">COUNTIF(L14:L47,"=M")</f>
        <v>28</v>
      </c>
      <c r="C48" s="182" t="s">
        <v>78</v>
      </c>
      <c r="D48" s="183"/>
      <c r="E48" s="183"/>
      <c r="F48" s="183"/>
      <c r="G48" s="183"/>
      <c r="H48" s="183"/>
      <c r="I48" s="183"/>
      <c r="J48" s="183"/>
      <c r="K48" s="184"/>
      <c r="L48" s="185" t="s">
        <v>79</v>
      </c>
      <c r="M48" s="185"/>
      <c r="N48" s="185"/>
      <c r="O48" s="185"/>
      <c r="P48" s="185"/>
      <c r="Q48" s="185"/>
      <c r="R48" s="185" t="s">
        <v>80</v>
      </c>
      <c r="S48" s="185"/>
      <c r="T48" s="185"/>
      <c r="U48" s="185"/>
      <c r="V48" s="185"/>
      <c r="W48" s="185"/>
      <c r="X48" s="185" t="s">
        <v>80</v>
      </c>
      <c r="Y48" s="185"/>
      <c r="Z48" s="185"/>
      <c r="AA48" s="185"/>
      <c r="AB48" s="185"/>
      <c r="AC48" s="186"/>
      <c r="AD48" s="224"/>
      <c r="AE48" s="224"/>
      <c r="AF48" s="224"/>
    </row>
    <row r="49" spans="1:32" ht="14.25" customHeight="1" thickBot="1">
      <c r="A49" s="233"/>
      <c r="B49" s="233"/>
      <c r="C49" s="187" t="s">
        <v>81</v>
      </c>
      <c r="D49" s="188"/>
      <c r="E49" s="188"/>
      <c r="F49" s="188"/>
      <c r="G49" s="188"/>
      <c r="H49" s="188"/>
      <c r="I49" s="188"/>
      <c r="J49" s="188"/>
      <c r="K49" s="189"/>
      <c r="L49" s="177" t="s">
        <v>82</v>
      </c>
      <c r="M49" s="233"/>
      <c r="N49" s="233"/>
      <c r="O49" s="177" t="s">
        <v>83</v>
      </c>
      <c r="P49" s="233"/>
      <c r="Q49" s="233"/>
      <c r="R49" s="177" t="s">
        <v>82</v>
      </c>
      <c r="S49" s="233"/>
      <c r="T49" s="233"/>
      <c r="U49" s="177" t="s">
        <v>83</v>
      </c>
      <c r="V49" s="233"/>
      <c r="W49" s="233"/>
      <c r="X49" s="177" t="s">
        <v>82</v>
      </c>
      <c r="Y49" s="233"/>
      <c r="Z49" s="233"/>
      <c r="AA49" s="177" t="s">
        <v>83</v>
      </c>
      <c r="AB49" s="233"/>
      <c r="AC49" s="234"/>
      <c r="AD49" s="108"/>
      <c r="AE49" s="108"/>
      <c r="AF49" s="108"/>
    </row>
    <row r="50" spans="1:32" ht="14.25" customHeight="1" thickBot="1">
      <c r="A50" s="178" t="s">
        <v>24</v>
      </c>
      <c r="B50" s="178">
        <f ca="1">COUNTIF(L14:L47,"=F")</f>
        <v>6</v>
      </c>
      <c r="C50" s="179" t="s">
        <v>84</v>
      </c>
      <c r="D50" s="180"/>
      <c r="E50" s="180"/>
      <c r="F50" s="180"/>
      <c r="G50" s="180"/>
      <c r="H50" s="180"/>
      <c r="I50" s="180"/>
      <c r="J50" s="180"/>
      <c r="K50" s="181"/>
      <c r="L50" s="72" t="s">
        <v>15</v>
      </c>
      <c r="M50" s="72" t="s">
        <v>24</v>
      </c>
      <c r="N50" s="72" t="s">
        <v>71</v>
      </c>
      <c r="O50" s="72" t="s">
        <v>15</v>
      </c>
      <c r="P50" s="72" t="s">
        <v>24</v>
      </c>
      <c r="Q50" s="72" t="s">
        <v>71</v>
      </c>
      <c r="R50" s="72" t="s">
        <v>15</v>
      </c>
      <c r="S50" s="72" t="s">
        <v>24</v>
      </c>
      <c r="T50" s="72" t="s">
        <v>71</v>
      </c>
      <c r="U50" s="72" t="s">
        <v>15</v>
      </c>
      <c r="V50" s="72" t="s">
        <v>24</v>
      </c>
      <c r="W50" s="72" t="s">
        <v>71</v>
      </c>
      <c r="X50" s="72" t="s">
        <v>15</v>
      </c>
      <c r="Y50" s="72" t="s">
        <v>24</v>
      </c>
      <c r="Z50" s="72" t="s">
        <v>71</v>
      </c>
      <c r="AA50" s="72" t="s">
        <v>15</v>
      </c>
      <c r="AB50" s="72" t="s">
        <v>24</v>
      </c>
      <c r="AC50" s="90" t="s">
        <v>71</v>
      </c>
      <c r="AD50" s="224"/>
      <c r="AE50" s="224"/>
      <c r="AF50" s="224"/>
    </row>
    <row r="51" spans="1:32" ht="15" customHeight="1" thickBot="1">
      <c r="A51" s="233"/>
      <c r="B51" s="233"/>
      <c r="C51" s="179" t="s">
        <v>85</v>
      </c>
      <c r="D51" s="180"/>
      <c r="E51" s="180"/>
      <c r="F51" s="180"/>
      <c r="G51" s="180"/>
      <c r="H51" s="180"/>
      <c r="I51" s="180"/>
      <c r="J51" s="180"/>
      <c r="K51" s="181"/>
      <c r="L51" s="91">
        <f ca="1">COUNTIFS(L14:L46,"=M",P14:P46,"&gt;=9,5")</f>
        <v>27</v>
      </c>
      <c r="M51" s="91">
        <f ca="1">COUNTIFS(L14:L46,"=F",P14:P46,"&gt;=9,5")</f>
        <v>6</v>
      </c>
      <c r="N51" s="92">
        <f ca="1">(M51+L51)</f>
        <v>33</v>
      </c>
      <c r="O51" s="93">
        <f ca="1">COUNTIFS(L14:L46,"=M",P14:P46,"&lt;9,5")</f>
        <v>0</v>
      </c>
      <c r="P51" s="93">
        <f ca="1">COUNTIFS(L14:L46,"=F",P14:P46,"&lt;9,5")</f>
        <v>0</v>
      </c>
      <c r="Q51" s="94">
        <f ca="1">(P51+O51)</f>
        <v>0</v>
      </c>
      <c r="R51" s="91">
        <f ca="1">COUNTIFS(L14:L46,"=M",T14:T46,"&gt;=9,5")</f>
        <v>27</v>
      </c>
      <c r="S51" s="91">
        <f ca="1">COUNTIFS(L14:L46,"=F",T14:T46,"&gt;=9,5")</f>
        <v>6</v>
      </c>
      <c r="T51" s="92">
        <f ca="1">(S51+R51)</f>
        <v>33</v>
      </c>
      <c r="U51" s="93">
        <f ca="1">COUNTIFS(L14:L46,"=M",T14:T46,"&lt;9,5")</f>
        <v>0</v>
      </c>
      <c r="V51" s="93">
        <f ca="1">COUNTIFS(L14:L46,"=F",T14:T46,"&lt;9,5")</f>
        <v>0</v>
      </c>
      <c r="W51" s="94">
        <f ca="1">(V51+U51)</f>
        <v>0</v>
      </c>
      <c r="X51" s="91">
        <f ca="1">COUNTIFS(L14:L46,"=M",X14:X46,"&gt;=9,5")</f>
        <v>27</v>
      </c>
      <c r="Y51" s="91">
        <f ca="1">COUNTIFS(L14:L46,"=F",X14:X46,"&gt;=9,5")</f>
        <v>6</v>
      </c>
      <c r="Z51" s="92">
        <f ca="1">(Y51+X51)</f>
        <v>33</v>
      </c>
      <c r="AA51" s="93">
        <f ca="1">COUNTIFS(L14:L46,"=M",X14:X46,"&lt;9,5")</f>
        <v>0</v>
      </c>
      <c r="AB51" s="93">
        <f ca="1">COUNTIFS(L14:L46,"=F",X14:X46,"&lt;9,5")</f>
        <v>0</v>
      </c>
      <c r="AC51" s="95">
        <f ca="1">(AB51+AA51)</f>
        <v>0</v>
      </c>
      <c r="AD51" s="224"/>
      <c r="AE51" s="224"/>
      <c r="AF51" s="224"/>
    </row>
    <row r="52" spans="1:32" ht="14.25" customHeight="1" thickBot="1">
      <c r="A52" s="178" t="s">
        <v>71</v>
      </c>
      <c r="B52" s="178">
        <f ca="1">(B48+B50)</f>
        <v>34</v>
      </c>
      <c r="C52" s="179" t="s">
        <v>86</v>
      </c>
      <c r="D52" s="180"/>
      <c r="E52" s="180"/>
      <c r="F52" s="180"/>
      <c r="G52" s="180"/>
      <c r="H52" s="180"/>
      <c r="I52" s="180"/>
      <c r="J52" s="180"/>
      <c r="K52" s="181"/>
      <c r="L52" s="190" t="s">
        <v>87</v>
      </c>
      <c r="M52" s="233"/>
      <c r="N52" s="233"/>
      <c r="O52" s="190" t="s">
        <v>87</v>
      </c>
      <c r="P52" s="233"/>
      <c r="Q52" s="233"/>
      <c r="R52" s="190" t="s">
        <v>87</v>
      </c>
      <c r="S52" s="233"/>
      <c r="T52" s="233"/>
      <c r="U52" s="190" t="s">
        <v>87</v>
      </c>
      <c r="V52" s="233"/>
      <c r="W52" s="233"/>
      <c r="X52" s="190" t="s">
        <v>87</v>
      </c>
      <c r="Y52" s="233"/>
      <c r="Z52" s="233"/>
      <c r="AA52" s="190" t="s">
        <v>87</v>
      </c>
      <c r="AB52" s="233"/>
      <c r="AC52" s="234"/>
      <c r="AD52" s="108"/>
      <c r="AE52" s="108"/>
      <c r="AF52" s="108"/>
    </row>
    <row r="53" spans="1:32" ht="15.75" customHeight="1" thickBot="1">
      <c r="A53" s="233"/>
      <c r="B53" s="233"/>
      <c r="C53" s="179"/>
      <c r="D53" s="180"/>
      <c r="E53" s="180"/>
      <c r="F53" s="180"/>
      <c r="G53" s="180"/>
      <c r="H53" s="180"/>
      <c r="I53" s="180"/>
      <c r="J53" s="180"/>
      <c r="K53" s="181"/>
      <c r="L53" s="91">
        <f ca="1">(L51*100)/B52</f>
        <v>79.411764705882348</v>
      </c>
      <c r="M53" s="96">
        <f ca="1">(M51*100)/B52</f>
        <v>17.647058823529413</v>
      </c>
      <c r="N53" s="96">
        <f ca="1">L53+M53</f>
        <v>97.058823529411768</v>
      </c>
      <c r="O53" s="93">
        <f ca="1">(O51*100)/B52</f>
        <v>0</v>
      </c>
      <c r="P53" s="97">
        <f ca="1">(P51*100)/B52</f>
        <v>0</v>
      </c>
      <c r="Q53" s="97">
        <f ca="1">O53+P53</f>
        <v>0</v>
      </c>
      <c r="R53" s="91">
        <f ca="1">(R51*100)/B52</f>
        <v>79.411764705882348</v>
      </c>
      <c r="S53" s="96">
        <f ca="1">(S51*100)/B52</f>
        <v>0</v>
      </c>
      <c r="T53" s="96">
        <f ca="1">R53+S53</f>
        <v>0</v>
      </c>
      <c r="U53" s="93">
        <f ca="1">(U51*100)/B52</f>
        <v>0</v>
      </c>
      <c r="V53" s="97">
        <f ca="1">(V51*100)/B52</f>
        <v>0</v>
      </c>
      <c r="W53" s="97">
        <f ca="1">U53+V53</f>
        <v>0</v>
      </c>
      <c r="X53" s="91">
        <f ca="1">(X51*100)/B52</f>
        <v>79.411764705882348</v>
      </c>
      <c r="Y53" s="96">
        <f ca="1">(Y51*100)/B52</f>
        <v>17.647058823529413</v>
      </c>
      <c r="Z53" s="96">
        <f ca="1">X53+Y53</f>
        <v>97.058823529411768</v>
      </c>
      <c r="AA53" s="93">
        <f ca="1">(AA51*100)/B52</f>
        <v>0</v>
      </c>
      <c r="AB53" s="97">
        <f ca="1">(AB51*100)/B52</f>
        <v>0</v>
      </c>
      <c r="AC53" s="98">
        <f ca="1">AA53+AB53</f>
        <v>0</v>
      </c>
      <c r="AD53" s="108"/>
      <c r="AE53" s="108"/>
      <c r="AF53" s="108"/>
    </row>
    <row r="54" spans="1:32" ht="15.75" customHeight="1">
      <c r="A54" s="224"/>
      <c r="B54" s="224"/>
      <c r="C54" s="88"/>
      <c r="D54" s="88"/>
      <c r="E54" s="88"/>
      <c r="F54" s="88"/>
      <c r="G54" s="88"/>
      <c r="H54" s="88"/>
      <c r="I54" s="88"/>
      <c r="J54" s="88"/>
      <c r="K54" s="88"/>
      <c r="L54" s="235"/>
      <c r="M54" s="235"/>
      <c r="N54" s="236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</row>
    <row r="55" spans="1:32" ht="15" customHeight="1">
      <c r="A55" s="224"/>
      <c r="B55" s="155"/>
      <c r="C55" s="155"/>
      <c r="D55" s="112"/>
      <c r="E55" s="112"/>
      <c r="F55" s="112"/>
      <c r="G55" s="112"/>
      <c r="H55" s="112"/>
      <c r="I55" s="112"/>
      <c r="J55" s="112"/>
      <c r="K55" s="112"/>
      <c r="L55" s="224"/>
      <c r="M55" s="224"/>
      <c r="N55" s="224"/>
      <c r="O55" s="224"/>
      <c r="P55" s="224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224"/>
    </row>
    <row r="56" spans="1:32" ht="15.75" customHeight="1">
      <c r="A56" s="111" t="s">
        <v>88</v>
      </c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08"/>
      <c r="R56" s="108"/>
      <c r="S56" s="237" t="s">
        <v>89</v>
      </c>
      <c r="T56" s="225"/>
      <c r="U56" s="225"/>
      <c r="V56" s="225"/>
      <c r="W56" s="225"/>
      <c r="X56" s="225"/>
      <c r="Y56" s="225"/>
      <c r="Z56" s="225"/>
      <c r="AA56" s="225"/>
      <c r="AB56" s="225"/>
      <c r="AC56" s="225"/>
      <c r="AD56" s="108"/>
      <c r="AE56" s="108"/>
      <c r="AF56" s="108"/>
    </row>
    <row r="57" spans="1:32" ht="15" customHeight="1">
      <c r="A57" s="224"/>
      <c r="B57" s="155"/>
      <c r="C57" s="155"/>
      <c r="D57" s="112"/>
      <c r="E57" s="112"/>
      <c r="F57" s="112"/>
      <c r="G57" s="112"/>
      <c r="H57" s="112"/>
      <c r="I57" s="112"/>
      <c r="J57" s="112"/>
      <c r="K57" s="112"/>
      <c r="L57" s="224"/>
      <c r="M57" s="224"/>
      <c r="N57" s="224"/>
      <c r="O57" s="224"/>
      <c r="P57" s="224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</row>
    <row r="58" spans="1:32" ht="15.75" customHeight="1">
      <c r="A58" s="108"/>
      <c r="B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</row>
    <row r="59" spans="1:32" ht="15.75" customHeight="1">
      <c r="A59" s="108"/>
      <c r="B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108"/>
    </row>
    <row r="60" spans="1:32" ht="15.75" customHeight="1">
      <c r="A60" s="108"/>
      <c r="B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</row>
    <row r="61" spans="1:32" ht="15.75" customHeight="1">
      <c r="A61" s="108"/>
      <c r="B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</row>
    <row r="62" spans="1:32" ht="15.75" customHeight="1">
      <c r="A62" s="108"/>
      <c r="B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</row>
    <row r="63" spans="1:32" ht="15.75" customHeight="1">
      <c r="A63" s="108"/>
      <c r="B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</row>
    <row r="64" spans="1:32" ht="15.75" customHeight="1">
      <c r="A64" s="108"/>
      <c r="B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mergeCells count="124">
    <mergeCell ref="B57:C57"/>
    <mergeCell ref="U52:W52"/>
    <mergeCell ref="X52:Z52"/>
    <mergeCell ref="AA52:AC52"/>
    <mergeCell ref="C53:K53"/>
    <mergeCell ref="B55:C55"/>
    <mergeCell ref="S56:AC56"/>
    <mergeCell ref="A52:A53"/>
    <mergeCell ref="B52:B53"/>
    <mergeCell ref="C52:K52"/>
    <mergeCell ref="L52:N52"/>
    <mergeCell ref="O52:Q52"/>
    <mergeCell ref="R52:T52"/>
    <mergeCell ref="O49:Q49"/>
    <mergeCell ref="R49:T49"/>
    <mergeCell ref="U49:W49"/>
    <mergeCell ref="X49:Z49"/>
    <mergeCell ref="AA49:AC49"/>
    <mergeCell ref="A50:A51"/>
    <mergeCell ref="B50:B51"/>
    <mergeCell ref="C50:K50"/>
    <mergeCell ref="C51:K51"/>
    <mergeCell ref="A48:A49"/>
    <mergeCell ref="B48:B49"/>
    <mergeCell ref="C48:K48"/>
    <mergeCell ref="L48:Q48"/>
    <mergeCell ref="R48:W48"/>
    <mergeCell ref="X48:AC48"/>
    <mergeCell ref="C49:K49"/>
    <mergeCell ref="L49:N49"/>
    <mergeCell ref="C45:K45"/>
    <mergeCell ref="Z45:AB45"/>
    <mergeCell ref="C46:K46"/>
    <mergeCell ref="Z46:AB46"/>
    <mergeCell ref="C42:K42"/>
    <mergeCell ref="Z42:AB42"/>
    <mergeCell ref="C43:K43"/>
    <mergeCell ref="Z43:AB43"/>
    <mergeCell ref="C44:K44"/>
    <mergeCell ref="Z44:AB44"/>
    <mergeCell ref="C39:K39"/>
    <mergeCell ref="Z39:AB39"/>
    <mergeCell ref="C40:K40"/>
    <mergeCell ref="Z40:AB40"/>
    <mergeCell ref="C41:K41"/>
    <mergeCell ref="Z41:AB41"/>
    <mergeCell ref="C36:K36"/>
    <mergeCell ref="Z36:AB36"/>
    <mergeCell ref="C37:K37"/>
    <mergeCell ref="Z37:AB37"/>
    <mergeCell ref="C38:K38"/>
    <mergeCell ref="Z38:AB38"/>
    <mergeCell ref="C33:K33"/>
    <mergeCell ref="Z33:AB33"/>
    <mergeCell ref="C34:K34"/>
    <mergeCell ref="Z34:AB34"/>
    <mergeCell ref="C35:K35"/>
    <mergeCell ref="Z35:AB35"/>
    <mergeCell ref="C30:K30"/>
    <mergeCell ref="Z30:AB30"/>
    <mergeCell ref="C31:K31"/>
    <mergeCell ref="Z31:AB31"/>
    <mergeCell ref="C32:K32"/>
    <mergeCell ref="Z32:AB32"/>
    <mergeCell ref="C27:K27"/>
    <mergeCell ref="Z27:AB27"/>
    <mergeCell ref="C28:K28"/>
    <mergeCell ref="Z28:AB28"/>
    <mergeCell ref="C29:K29"/>
    <mergeCell ref="Z29:AB29"/>
    <mergeCell ref="C24:K24"/>
    <mergeCell ref="Z24:AB24"/>
    <mergeCell ref="C25:K25"/>
    <mergeCell ref="Z25:AB25"/>
    <mergeCell ref="C26:K26"/>
    <mergeCell ref="Z26:AB26"/>
    <mergeCell ref="C21:K21"/>
    <mergeCell ref="Z21:AB21"/>
    <mergeCell ref="C22:K22"/>
    <mergeCell ref="Z22:AB22"/>
    <mergeCell ref="C23:K23"/>
    <mergeCell ref="Z23:AB23"/>
    <mergeCell ref="C18:K18"/>
    <mergeCell ref="Z18:AB18"/>
    <mergeCell ref="C19:K19"/>
    <mergeCell ref="Z19:AB19"/>
    <mergeCell ref="C20:K20"/>
    <mergeCell ref="Z20:AB20"/>
    <mergeCell ref="Q12:Q13"/>
    <mergeCell ref="R12:T12"/>
    <mergeCell ref="U12:U13"/>
    <mergeCell ref="C15:K15"/>
    <mergeCell ref="Z15:AB15"/>
    <mergeCell ref="C16:K16"/>
    <mergeCell ref="Z16:AB16"/>
    <mergeCell ref="C17:K17"/>
    <mergeCell ref="Z17:AB17"/>
    <mergeCell ref="V12:X12"/>
    <mergeCell ref="Y12:Y13"/>
    <mergeCell ref="Z12:AB13"/>
    <mergeCell ref="C47:K47"/>
    <mergeCell ref="Z47:AB47"/>
    <mergeCell ref="A6:AC6"/>
    <mergeCell ref="A7:AC7"/>
    <mergeCell ref="A8:AC8"/>
    <mergeCell ref="A9:AC9"/>
    <mergeCell ref="E10:P10"/>
    <mergeCell ref="T10:AC10"/>
    <mergeCell ref="A1:C1"/>
    <mergeCell ref="A2:C2"/>
    <mergeCell ref="U2:AC3"/>
    <mergeCell ref="A4:C4"/>
    <mergeCell ref="V4:Z4"/>
    <mergeCell ref="A5:AC5"/>
    <mergeCell ref="AC12:AC13"/>
    <mergeCell ref="C14:K14"/>
    <mergeCell ref="Z14:AB14"/>
    <mergeCell ref="A11:A13"/>
    <mergeCell ref="B11:B13"/>
    <mergeCell ref="C11:K13"/>
    <mergeCell ref="L11:L13"/>
    <mergeCell ref="M11:AC11"/>
    <mergeCell ref="M12:M13"/>
    <mergeCell ref="N12:P12"/>
  </mergeCells>
  <conditionalFormatting sqref="M14:M47 P14:P47">
    <cfRule type="cellIs" dxfId="152" priority="24" stopIfTrue="1" operator="greaterThanOrEqual">
      <formula>9.5</formula>
    </cfRule>
    <cfRule type="cellIs" dxfId="151" priority="25" stopIfTrue="1" operator="lessThan">
      <formula>9.5</formula>
    </cfRule>
  </conditionalFormatting>
  <conditionalFormatting sqref="V4">
    <cfRule type="cellIs" dxfId="150" priority="17" stopIfTrue="1" operator="lessThanOrEqual">
      <formula>9</formula>
    </cfRule>
  </conditionalFormatting>
  <conditionalFormatting sqref="V4">
    <cfRule type="cellIs" dxfId="149" priority="18" stopIfTrue="1" operator="greaterThanOrEqual">
      <formula>9.5</formula>
    </cfRule>
  </conditionalFormatting>
  <conditionalFormatting sqref="V4">
    <cfRule type="cellIs" dxfId="148" priority="19" stopIfTrue="1" operator="greaterThanOrEqual">
      <formula>10</formula>
    </cfRule>
  </conditionalFormatting>
  <conditionalFormatting sqref="V4">
    <cfRule type="cellIs" dxfId="147" priority="20" stopIfTrue="1" operator="lessThanOrEqual">
      <formula>9</formula>
    </cfRule>
  </conditionalFormatting>
  <conditionalFormatting sqref="V4">
    <cfRule type="cellIs" dxfId="146" priority="21" stopIfTrue="1" operator="lessThan">
      <formula>9.4</formula>
    </cfRule>
    <cfRule type="cellIs" dxfId="145" priority="22" stopIfTrue="1" operator="lessThanOrEqual">
      <formula>9.4</formula>
    </cfRule>
  </conditionalFormatting>
  <conditionalFormatting sqref="V4">
    <cfRule type="cellIs" dxfId="144" priority="23" stopIfTrue="1" operator="greaterThanOrEqual">
      <formula>9.5</formula>
    </cfRule>
  </conditionalFormatting>
  <conditionalFormatting sqref="T14:T47">
    <cfRule type="cellIs" dxfId="143" priority="15" stopIfTrue="1" operator="greaterThanOrEqual">
      <formula>9.5</formula>
    </cfRule>
    <cfRule type="cellIs" dxfId="142" priority="16" stopIfTrue="1" operator="lessThan">
      <formula>9.5</formula>
    </cfRule>
  </conditionalFormatting>
  <conditionalFormatting sqref="X14:X47">
    <cfRule type="cellIs" dxfId="141" priority="13" stopIfTrue="1" operator="greaterThanOrEqual">
      <formula>9.5</formula>
    </cfRule>
    <cfRule type="cellIs" dxfId="140" priority="14" stopIfTrue="1" operator="lessThan">
      <formula>9.5</formula>
    </cfRule>
  </conditionalFormatting>
  <conditionalFormatting sqref="Y14:Y47">
    <cfRule type="cellIs" dxfId="139" priority="11" stopIfTrue="1" operator="greaterThanOrEqual">
      <formula>9.5</formula>
    </cfRule>
    <cfRule type="cellIs" dxfId="138" priority="12" stopIfTrue="1" operator="lessThan">
      <formula>9.5</formula>
    </cfRule>
  </conditionalFormatting>
  <conditionalFormatting sqref="N14:O47">
    <cfRule type="cellIs" dxfId="137" priority="5" stopIfTrue="1" operator="greaterThanOrEqual">
      <formula>9.5</formula>
    </cfRule>
    <cfRule type="cellIs" dxfId="136" priority="6" stopIfTrue="1" operator="lessThan">
      <formula>9.5</formula>
    </cfRule>
  </conditionalFormatting>
  <conditionalFormatting sqref="R14:S47">
    <cfRule type="cellIs" dxfId="135" priority="3" stopIfTrue="1" operator="greaterThanOrEqual">
      <formula>9.5</formula>
    </cfRule>
    <cfRule type="cellIs" dxfId="134" priority="4" stopIfTrue="1" operator="lessThan">
      <formula>9.5</formula>
    </cfRule>
  </conditionalFormatting>
  <conditionalFormatting sqref="V14:W47">
    <cfRule type="cellIs" dxfId="133" priority="1" stopIfTrue="1" operator="greaterThanOrEqual">
      <formula>9.5</formula>
    </cfRule>
    <cfRule type="cellIs" dxfId="132" priority="2" stopIfTrue="1" operator="lessThan">
      <formula>9.5</formula>
    </cfRule>
  </conditionalFormatting>
  <dataValidations count="2">
    <dataValidation type="decimal" allowBlank="1" showErrorMessage="1" sqref="W14:X47 O14:P47 S14:T47" xr:uid="{00000000-0002-0000-0300-000000000000}">
      <formula1>0</formula1>
      <formula2>20</formula2>
    </dataValidation>
    <dataValidation type="decimal" allowBlank="1" showInputMessage="1" showErrorMessage="1" prompt="Nota Inválida - A nota do aluno so pode ser de 0 - 20" sqref="N14:N47 V14:V47 R14:R47" xr:uid="{00000000-0002-0000-0300-000001000000}">
      <formula1>0</formula1>
      <formula2>20</formula2>
    </dataValidation>
  </dataValidations>
  <pageMargins left="0.31496062992125984" right="0.31496062992125984" top="0.39370078740157483" bottom="0.39370078740157483" header="0" footer="0"/>
  <pageSetup paperSize="9" scale="5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0"/>
  <dimension ref="A1:AF988"/>
  <sheetViews>
    <sheetView topLeftCell="A18" zoomScale="85" zoomScaleNormal="85" workbookViewId="0">
      <selection activeCell="V14" sqref="V14:W47"/>
    </sheetView>
  </sheetViews>
  <sheetFormatPr defaultColWidth="14.42578125" defaultRowHeight="15" customHeight="1"/>
  <cols>
    <col min="1" max="1" width="6.140625" style="99" customWidth="1"/>
    <col min="2" max="2" width="10.7109375" style="99" customWidth="1"/>
    <col min="3" max="10" width="5" style="75" customWidth="1"/>
    <col min="11" max="11" width="10.140625" style="75" customWidth="1"/>
    <col min="12" max="12" width="4.140625" style="99" customWidth="1"/>
    <col min="13" max="13" width="3.42578125" style="99" customWidth="1"/>
    <col min="14" max="15" width="5.28515625" style="99" customWidth="1"/>
    <col min="16" max="16" width="5.7109375" style="99" bestFit="1" customWidth="1"/>
    <col min="17" max="17" width="4.28515625" style="99" customWidth="1"/>
    <col min="18" max="18" width="5.28515625" style="99" customWidth="1"/>
    <col min="19" max="19" width="5.5703125" style="99" customWidth="1"/>
    <col min="20" max="20" width="5.42578125" style="99" customWidth="1"/>
    <col min="21" max="21" width="4.42578125" style="99" customWidth="1"/>
    <col min="22" max="22" width="5.28515625" style="99" customWidth="1"/>
    <col min="23" max="23" width="5" style="99" customWidth="1"/>
    <col min="24" max="24" width="5.7109375" style="99" bestFit="1" customWidth="1"/>
    <col min="25" max="25" width="5.85546875" style="99" customWidth="1"/>
    <col min="26" max="29" width="6" style="99" customWidth="1"/>
    <col min="30" max="32" width="8.7109375" style="99" customWidth="1"/>
    <col min="33" max="16384" width="14.42578125" style="99"/>
  </cols>
  <sheetData>
    <row r="1" spans="1:32" ht="14.45" customHeight="1">
      <c r="A1" s="151" t="s">
        <v>53</v>
      </c>
      <c r="B1" s="151"/>
      <c r="C1" s="151"/>
      <c r="D1" s="112"/>
      <c r="E1" s="112"/>
      <c r="F1" s="112"/>
      <c r="G1" s="112"/>
      <c r="H1" s="112"/>
      <c r="I1" s="112"/>
      <c r="J1" s="112"/>
      <c r="K1" s="112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224"/>
      <c r="AE1" s="224"/>
      <c r="AF1" s="224"/>
    </row>
    <row r="2" spans="1:32" ht="15" customHeight="1">
      <c r="A2" s="152" t="s">
        <v>54</v>
      </c>
      <c r="B2" s="153"/>
      <c r="C2" s="153"/>
      <c r="D2" s="110"/>
      <c r="E2" s="110"/>
      <c r="F2" s="110"/>
      <c r="G2" s="110"/>
      <c r="H2" s="110"/>
      <c r="I2" s="110"/>
      <c r="J2" s="110"/>
      <c r="K2" s="110"/>
      <c r="L2" s="65"/>
      <c r="M2" s="65"/>
      <c r="N2" s="65"/>
      <c r="O2" s="65"/>
      <c r="P2" s="65"/>
      <c r="Q2" s="65"/>
      <c r="R2" s="65"/>
      <c r="S2" s="65"/>
      <c r="T2" s="65"/>
      <c r="U2" s="154"/>
      <c r="V2" s="154"/>
      <c r="W2" s="154"/>
      <c r="X2" s="154"/>
      <c r="Y2" s="154"/>
      <c r="Z2" s="154"/>
      <c r="AA2" s="154"/>
      <c r="AB2" s="154"/>
      <c r="AC2" s="154"/>
      <c r="AD2" s="224"/>
      <c r="AE2" s="224"/>
      <c r="AF2" s="224"/>
    </row>
    <row r="3" spans="1:32" ht="15" customHeight="1">
      <c r="A3" s="66"/>
      <c r="B3" s="67"/>
      <c r="C3" s="74"/>
      <c r="D3" s="74"/>
      <c r="E3" s="74"/>
      <c r="F3" s="74"/>
      <c r="G3" s="74"/>
      <c r="H3" s="74"/>
      <c r="I3" s="74"/>
      <c r="J3" s="74"/>
      <c r="K3" s="74"/>
      <c r="L3" s="65"/>
      <c r="M3" s="65"/>
      <c r="N3" s="65"/>
      <c r="O3" s="65"/>
      <c r="P3" s="65"/>
      <c r="Q3" s="65"/>
      <c r="R3" s="65"/>
      <c r="S3" s="65"/>
      <c r="T3" s="68"/>
      <c r="U3" s="154"/>
      <c r="V3" s="154"/>
      <c r="W3" s="154"/>
      <c r="X3" s="154"/>
      <c r="Y3" s="154"/>
      <c r="Z3" s="154"/>
      <c r="AA3" s="154"/>
      <c r="AB3" s="154"/>
      <c r="AC3" s="154"/>
      <c r="AD3" s="224"/>
      <c r="AE3" s="224"/>
      <c r="AF3" s="224"/>
    </row>
    <row r="4" spans="1:32" ht="15" customHeight="1">
      <c r="A4" s="155" t="s">
        <v>55</v>
      </c>
      <c r="B4" s="225"/>
      <c r="C4" s="225"/>
      <c r="D4" s="110"/>
      <c r="E4" s="110"/>
      <c r="F4" s="110"/>
      <c r="G4" s="110"/>
      <c r="H4" s="110"/>
      <c r="I4" s="110"/>
      <c r="J4" s="110"/>
      <c r="K4" s="110"/>
      <c r="L4" s="65"/>
      <c r="M4" s="65"/>
      <c r="N4" s="65"/>
      <c r="O4" s="65"/>
      <c r="P4" s="65"/>
      <c r="Q4" s="65"/>
      <c r="R4" s="65"/>
      <c r="S4" s="65"/>
      <c r="T4" s="69"/>
      <c r="U4" s="69"/>
      <c r="V4" s="156"/>
      <c r="W4" s="156"/>
      <c r="X4" s="156"/>
      <c r="Y4" s="156"/>
      <c r="Z4" s="156"/>
      <c r="AA4" s="113"/>
      <c r="AB4" s="113"/>
      <c r="AC4" s="113"/>
      <c r="AD4" s="224"/>
      <c r="AE4" s="224"/>
      <c r="AF4" s="224"/>
    </row>
    <row r="5" spans="1:32">
      <c r="A5" s="146" t="s">
        <v>0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4"/>
      <c r="AE5" s="224"/>
      <c r="AF5" s="224"/>
    </row>
    <row r="6" spans="1:32">
      <c r="A6" s="146" t="s">
        <v>56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4"/>
      <c r="AE6" s="226"/>
      <c r="AF6" s="227"/>
    </row>
    <row r="7" spans="1:32">
      <c r="A7" s="146" t="s">
        <v>1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  <c r="AA7" s="225"/>
      <c r="AB7" s="225"/>
      <c r="AC7" s="225"/>
      <c r="AD7" s="224"/>
      <c r="AE7" s="226"/>
      <c r="AF7" s="227"/>
    </row>
    <row r="8" spans="1:32">
      <c r="A8" s="147" t="s">
        <v>57</v>
      </c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5"/>
      <c r="X8" s="225"/>
      <c r="Y8" s="225"/>
      <c r="Z8" s="225"/>
      <c r="AA8" s="225"/>
      <c r="AB8" s="225"/>
      <c r="AC8" s="225"/>
      <c r="AD8" s="224"/>
      <c r="AE8" s="226"/>
      <c r="AF8" s="227"/>
    </row>
    <row r="9" spans="1:32" ht="28.5" customHeight="1" thickBot="1">
      <c r="A9" s="148" t="s">
        <v>58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224"/>
      <c r="AE9" s="228"/>
      <c r="AF9" s="227"/>
    </row>
    <row r="10" spans="1:32" ht="21" thickBot="1">
      <c r="A10" s="87" t="s">
        <v>59</v>
      </c>
      <c r="B10" s="89"/>
      <c r="C10" s="79"/>
      <c r="D10" s="79"/>
      <c r="E10" s="149" t="s">
        <v>92</v>
      </c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50"/>
      <c r="Q10" s="87" t="s">
        <v>61</v>
      </c>
      <c r="R10" s="89"/>
      <c r="S10" s="89"/>
      <c r="T10" s="149" t="s">
        <v>62</v>
      </c>
      <c r="U10" s="149"/>
      <c r="V10" s="149"/>
      <c r="W10" s="149"/>
      <c r="X10" s="149"/>
      <c r="Y10" s="149"/>
      <c r="Z10" s="149"/>
      <c r="AA10" s="149"/>
      <c r="AB10" s="149"/>
      <c r="AC10" s="150"/>
      <c r="AD10" s="224"/>
      <c r="AE10" s="224"/>
      <c r="AF10" s="224"/>
    </row>
    <row r="11" spans="1:32" ht="26.25" customHeight="1" thickBot="1">
      <c r="A11" s="157" t="s">
        <v>63</v>
      </c>
      <c r="B11" s="157" t="s">
        <v>64</v>
      </c>
      <c r="C11" s="158" t="s">
        <v>65</v>
      </c>
      <c r="D11" s="159"/>
      <c r="E11" s="159"/>
      <c r="F11" s="159"/>
      <c r="G11" s="159"/>
      <c r="H11" s="159"/>
      <c r="I11" s="159"/>
      <c r="J11" s="159"/>
      <c r="K11" s="160"/>
      <c r="L11" s="167" t="s">
        <v>10</v>
      </c>
      <c r="M11" s="168" t="s">
        <v>66</v>
      </c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30"/>
      <c r="AD11" s="224"/>
      <c r="AE11" s="224"/>
      <c r="AF11" s="224"/>
    </row>
    <row r="12" spans="1:32" ht="16.5" thickBot="1">
      <c r="A12" s="231"/>
      <c r="B12" s="231"/>
      <c r="C12" s="161"/>
      <c r="D12" s="162"/>
      <c r="E12" s="162"/>
      <c r="F12" s="162"/>
      <c r="G12" s="162"/>
      <c r="H12" s="162"/>
      <c r="I12" s="162"/>
      <c r="J12" s="162"/>
      <c r="K12" s="163"/>
      <c r="L12" s="231"/>
      <c r="M12" s="157" t="s">
        <v>24</v>
      </c>
      <c r="N12" s="169" t="s">
        <v>67</v>
      </c>
      <c r="O12" s="229"/>
      <c r="P12" s="230"/>
      <c r="Q12" s="157" t="s">
        <v>24</v>
      </c>
      <c r="R12" s="169" t="s">
        <v>68</v>
      </c>
      <c r="S12" s="229"/>
      <c r="T12" s="230"/>
      <c r="U12" s="157" t="s">
        <v>69</v>
      </c>
      <c r="V12" s="170" t="s">
        <v>70</v>
      </c>
      <c r="W12" s="229"/>
      <c r="X12" s="230"/>
      <c r="Y12" s="157" t="s">
        <v>71</v>
      </c>
      <c r="Z12" s="171" t="s">
        <v>72</v>
      </c>
      <c r="AA12" s="172"/>
      <c r="AB12" s="173"/>
      <c r="AC12" s="157" t="s">
        <v>63</v>
      </c>
      <c r="AD12" s="224"/>
      <c r="AE12" s="224"/>
      <c r="AF12" s="108"/>
    </row>
    <row r="13" spans="1:32">
      <c r="A13" s="232"/>
      <c r="B13" s="232"/>
      <c r="C13" s="164"/>
      <c r="D13" s="165"/>
      <c r="E13" s="165"/>
      <c r="F13" s="165"/>
      <c r="G13" s="165"/>
      <c r="H13" s="165"/>
      <c r="I13" s="165"/>
      <c r="J13" s="165"/>
      <c r="K13" s="166"/>
      <c r="L13" s="232"/>
      <c r="M13" s="232"/>
      <c r="N13" s="70" t="s">
        <v>73</v>
      </c>
      <c r="O13" s="70" t="s">
        <v>74</v>
      </c>
      <c r="P13" s="70" t="s">
        <v>75</v>
      </c>
      <c r="Q13" s="232"/>
      <c r="R13" s="70" t="s">
        <v>73</v>
      </c>
      <c r="S13" s="70" t="s">
        <v>74</v>
      </c>
      <c r="T13" s="70" t="s">
        <v>76</v>
      </c>
      <c r="U13" s="232"/>
      <c r="V13" s="70" t="s">
        <v>73</v>
      </c>
      <c r="W13" s="70" t="s">
        <v>74</v>
      </c>
      <c r="X13" s="70" t="s">
        <v>77</v>
      </c>
      <c r="Y13" s="232"/>
      <c r="Z13" s="174"/>
      <c r="AA13" s="175"/>
      <c r="AB13" s="176"/>
      <c r="AC13" s="232"/>
      <c r="AD13" s="224"/>
      <c r="AE13" s="224"/>
      <c r="AF13" s="108"/>
    </row>
    <row r="14" spans="1:32" ht="15.75">
      <c r="A14" s="76">
        <f ca="1">LISTA!A8</f>
        <v>1</v>
      </c>
      <c r="B14" s="76">
        <f ca="1">LISTA!B8</f>
        <v>71620</v>
      </c>
      <c r="C14" s="140" t="str">
        <f ca="1">LISTA!C8</f>
        <v>AFONSO DIVOVO VUNGUILA</v>
      </c>
      <c r="D14" s="141"/>
      <c r="E14" s="141"/>
      <c r="F14" s="141"/>
      <c r="G14" s="141"/>
      <c r="H14" s="141"/>
      <c r="I14" s="141"/>
      <c r="J14" s="141"/>
      <c r="K14" s="142"/>
      <c r="L14" s="76" t="str">
        <f ca="1">LISTA!D8</f>
        <v>M</v>
      </c>
      <c r="M14" s="77"/>
      <c r="N14" s="71">
        <v>20</v>
      </c>
      <c r="O14" s="71">
        <v>20</v>
      </c>
      <c r="P14" s="73">
        <f ca="1">IFERROR(AVERAGE(N14:O14),0)</f>
        <v>20</v>
      </c>
      <c r="Q14" s="80"/>
      <c r="R14" s="71">
        <v>20</v>
      </c>
      <c r="S14" s="71">
        <v>20</v>
      </c>
      <c r="T14" s="71">
        <f ca="1">IFERROR(AVERAGE(R14:S14),0)</f>
        <v>20</v>
      </c>
      <c r="U14" s="81"/>
      <c r="V14" s="71">
        <v>20</v>
      </c>
      <c r="W14" s="71">
        <v>20</v>
      </c>
      <c r="X14" s="71">
        <f ca="1">IFERROR(AVERAGE(V14:W14),0)</f>
        <v>20</v>
      </c>
      <c r="Y14" s="71">
        <f ca="1">AVERAGE(X14,T14,P14)</f>
        <v>20</v>
      </c>
      <c r="Z14" s="143"/>
      <c r="AA14" s="144"/>
      <c r="AB14" s="145"/>
      <c r="AC14" s="76">
        <f ca="1">A14</f>
        <v>1</v>
      </c>
      <c r="AD14" s="224"/>
      <c r="AE14" s="224"/>
      <c r="AF14" s="108"/>
    </row>
    <row r="15" spans="1:32" ht="15.75">
      <c r="A15" s="76">
        <f ca="1">LISTA!A9</f>
        <v>2</v>
      </c>
      <c r="B15" s="76">
        <f ca="1">LISTA!B9</f>
        <v>71621</v>
      </c>
      <c r="C15" s="140" t="str">
        <f ca="1">LISTA!C9</f>
        <v>AFONSO DOMINGOS NDOMBAXI</v>
      </c>
      <c r="D15" s="141"/>
      <c r="E15" s="141"/>
      <c r="F15" s="141"/>
      <c r="G15" s="141"/>
      <c r="H15" s="141"/>
      <c r="I15" s="141"/>
      <c r="J15" s="141"/>
      <c r="K15" s="142"/>
      <c r="L15" s="76" t="str">
        <f ca="1">LISTA!D9</f>
        <v>M</v>
      </c>
      <c r="M15" s="78"/>
      <c r="N15" s="71">
        <v>20</v>
      </c>
      <c r="O15" s="71">
        <v>20</v>
      </c>
      <c r="P15" s="83">
        <f t="shared" ref="P14:P46" ca="1" si="0">IFERROR(AVERAGE(N15:O15),0)</f>
        <v>20</v>
      </c>
      <c r="Q15" s="82"/>
      <c r="R15" s="71">
        <v>20</v>
      </c>
      <c r="S15" s="71">
        <v>20</v>
      </c>
      <c r="T15" s="84">
        <f t="shared" ref="T15:T46" ca="1" si="1">IFERROR(AVERAGE(R15:S15),0)</f>
        <v>20</v>
      </c>
      <c r="U15" s="85"/>
      <c r="V15" s="71">
        <v>20</v>
      </c>
      <c r="W15" s="71">
        <v>20</v>
      </c>
      <c r="X15" s="84">
        <f t="shared" ref="X15:X46" ca="1" si="2">IFERROR(AVERAGE(V15:W15),0)</f>
        <v>20</v>
      </c>
      <c r="Y15" s="84">
        <f t="shared" ref="Y15:Y46" ca="1" si="3">AVERAGE(X15,T15,P15)</f>
        <v>0</v>
      </c>
      <c r="Z15" s="143"/>
      <c r="AA15" s="144"/>
      <c r="AB15" s="145"/>
      <c r="AC15" s="86">
        <f t="shared" ref="AC15:AC46" ca="1" si="4">A15</f>
        <v>2</v>
      </c>
      <c r="AD15" s="224"/>
      <c r="AE15" s="224"/>
      <c r="AF15" s="108"/>
    </row>
    <row r="16" spans="1:32" ht="15.75">
      <c r="A16" s="76">
        <f ca="1">LISTA!A10</f>
        <v>3</v>
      </c>
      <c r="B16" s="76">
        <f ca="1">LISTA!B10</f>
        <v>71622</v>
      </c>
      <c r="C16" s="140" t="str">
        <f ca="1">LISTA!C10</f>
        <v>ALEXANDRE AFONSO JOSÉ</v>
      </c>
      <c r="D16" s="141"/>
      <c r="E16" s="141"/>
      <c r="F16" s="141"/>
      <c r="G16" s="141"/>
      <c r="H16" s="141"/>
      <c r="I16" s="141"/>
      <c r="J16" s="141"/>
      <c r="K16" s="142"/>
      <c r="L16" s="76" t="str">
        <f ca="1">LISTA!D10</f>
        <v>M</v>
      </c>
      <c r="M16" s="78"/>
      <c r="N16" s="71">
        <v>20</v>
      </c>
      <c r="O16" s="71">
        <v>20</v>
      </c>
      <c r="P16" s="83">
        <f t="shared" ca="1" si="0"/>
        <v>20</v>
      </c>
      <c r="Q16" s="82"/>
      <c r="R16" s="71">
        <v>20</v>
      </c>
      <c r="S16" s="71">
        <v>20</v>
      </c>
      <c r="T16" s="84">
        <f t="shared" ca="1" si="1"/>
        <v>20</v>
      </c>
      <c r="U16" s="85"/>
      <c r="V16" s="71">
        <v>20</v>
      </c>
      <c r="W16" s="71">
        <v>20</v>
      </c>
      <c r="X16" s="84">
        <f t="shared" ca="1" si="2"/>
        <v>20</v>
      </c>
      <c r="Y16" s="84">
        <f t="shared" ca="1" si="3"/>
        <v>20</v>
      </c>
      <c r="Z16" s="143"/>
      <c r="AA16" s="144"/>
      <c r="AB16" s="145"/>
      <c r="AC16" s="86">
        <f t="shared" ca="1" si="4"/>
        <v>3</v>
      </c>
      <c r="AD16" s="224"/>
      <c r="AE16" s="224"/>
      <c r="AF16" s="108"/>
    </row>
    <row r="17" spans="1:31" ht="15.75">
      <c r="A17" s="76">
        <f ca="1">LISTA!A11</f>
        <v>4</v>
      </c>
      <c r="B17" s="76">
        <f ca="1">LISTA!B11</f>
        <v>71624</v>
      </c>
      <c r="C17" s="140" t="str">
        <f ca="1">LISTA!C11</f>
        <v>AMILTON CAPITÃO LANDU</v>
      </c>
      <c r="D17" s="141"/>
      <c r="E17" s="141"/>
      <c r="F17" s="141"/>
      <c r="G17" s="141"/>
      <c r="H17" s="141"/>
      <c r="I17" s="141"/>
      <c r="J17" s="141"/>
      <c r="K17" s="142"/>
      <c r="L17" s="76" t="str">
        <f ca="1">LISTA!D11</f>
        <v>M</v>
      </c>
      <c r="M17" s="78"/>
      <c r="N17" s="71">
        <v>20</v>
      </c>
      <c r="O17" s="71">
        <v>20</v>
      </c>
      <c r="P17" s="83">
        <f t="shared" ca="1" si="0"/>
        <v>20</v>
      </c>
      <c r="Q17" s="82"/>
      <c r="R17" s="71">
        <v>20</v>
      </c>
      <c r="S17" s="71">
        <v>20</v>
      </c>
      <c r="T17" s="84">
        <f t="shared" ca="1" si="1"/>
        <v>20</v>
      </c>
      <c r="U17" s="85"/>
      <c r="V17" s="71">
        <v>20</v>
      </c>
      <c r="W17" s="71">
        <v>20</v>
      </c>
      <c r="X17" s="84">
        <f t="shared" ca="1" si="2"/>
        <v>20</v>
      </c>
      <c r="Y17" s="84">
        <f t="shared" ca="1" si="3"/>
        <v>20</v>
      </c>
      <c r="Z17" s="143"/>
      <c r="AA17" s="144"/>
      <c r="AB17" s="145"/>
      <c r="AC17" s="86">
        <f t="shared" ca="1" si="4"/>
        <v>4</v>
      </c>
      <c r="AD17" s="224"/>
      <c r="AE17" s="224"/>
    </row>
    <row r="18" spans="1:31" ht="15.75">
      <c r="A18" s="76">
        <f ca="1">LISTA!A12</f>
        <v>5</v>
      </c>
      <c r="B18" s="76">
        <f ca="1">LISTA!B12</f>
        <v>71625</v>
      </c>
      <c r="C18" s="140" t="str">
        <f ca="1">LISTA!C12</f>
        <v>ANDRÉ SAMBO MANUEL LUEMBA</v>
      </c>
      <c r="D18" s="141"/>
      <c r="E18" s="141"/>
      <c r="F18" s="141"/>
      <c r="G18" s="141"/>
      <c r="H18" s="141"/>
      <c r="I18" s="141"/>
      <c r="J18" s="141"/>
      <c r="K18" s="142"/>
      <c r="L18" s="76" t="str">
        <f ca="1">LISTA!D12</f>
        <v>M</v>
      </c>
      <c r="M18" s="78"/>
      <c r="N18" s="71">
        <v>20</v>
      </c>
      <c r="O18" s="71">
        <v>20</v>
      </c>
      <c r="P18" s="83">
        <f t="shared" ca="1" si="0"/>
        <v>20</v>
      </c>
      <c r="Q18" s="82"/>
      <c r="R18" s="71">
        <v>20</v>
      </c>
      <c r="S18" s="71">
        <v>20</v>
      </c>
      <c r="T18" s="84">
        <f t="shared" ca="1" si="1"/>
        <v>20</v>
      </c>
      <c r="U18" s="85"/>
      <c r="V18" s="71">
        <v>20</v>
      </c>
      <c r="W18" s="71">
        <v>20</v>
      </c>
      <c r="X18" s="84">
        <f t="shared" ca="1" si="2"/>
        <v>20</v>
      </c>
      <c r="Y18" s="84">
        <f t="shared" ca="1" si="3"/>
        <v>0</v>
      </c>
      <c r="Z18" s="143"/>
      <c r="AA18" s="144"/>
      <c r="AB18" s="145"/>
      <c r="AC18" s="86">
        <f t="shared" ca="1" si="4"/>
        <v>5</v>
      </c>
      <c r="AD18" s="224"/>
      <c r="AE18" s="224"/>
    </row>
    <row r="19" spans="1:31" ht="15.75">
      <c r="A19" s="76">
        <f ca="1">LISTA!A13</f>
        <v>6</v>
      </c>
      <c r="B19" s="76">
        <f ca="1">LISTA!B13</f>
        <v>71626</v>
      </c>
      <c r="C19" s="140" t="str">
        <f ca="1">LISTA!C13</f>
        <v>ANTÓNIO AFONSO ALBERTO NGANGU</v>
      </c>
      <c r="D19" s="141"/>
      <c r="E19" s="141"/>
      <c r="F19" s="141"/>
      <c r="G19" s="141"/>
      <c r="H19" s="141"/>
      <c r="I19" s="141"/>
      <c r="J19" s="141"/>
      <c r="K19" s="142"/>
      <c r="L19" s="76" t="str">
        <f ca="1">LISTA!D13</f>
        <v>M</v>
      </c>
      <c r="M19" s="78"/>
      <c r="N19" s="71">
        <v>20</v>
      </c>
      <c r="O19" s="71">
        <v>20</v>
      </c>
      <c r="P19" s="83">
        <f t="shared" ca="1" si="0"/>
        <v>20</v>
      </c>
      <c r="Q19" s="82"/>
      <c r="R19" s="71">
        <v>20</v>
      </c>
      <c r="S19" s="71">
        <v>20</v>
      </c>
      <c r="T19" s="84">
        <f t="shared" ca="1" si="1"/>
        <v>20</v>
      </c>
      <c r="U19" s="85"/>
      <c r="V19" s="71">
        <v>20</v>
      </c>
      <c r="W19" s="71">
        <v>20</v>
      </c>
      <c r="X19" s="84">
        <f t="shared" ca="1" si="2"/>
        <v>20</v>
      </c>
      <c r="Y19" s="84">
        <f t="shared" ca="1" si="3"/>
        <v>20</v>
      </c>
      <c r="Z19" s="143"/>
      <c r="AA19" s="144"/>
      <c r="AB19" s="145"/>
      <c r="AC19" s="86">
        <f t="shared" ca="1" si="4"/>
        <v>6</v>
      </c>
      <c r="AD19" s="224"/>
      <c r="AE19" s="224"/>
    </row>
    <row r="20" spans="1:31" ht="15.75">
      <c r="A20" s="76">
        <f ca="1">LISTA!A14</f>
        <v>7</v>
      </c>
      <c r="B20" s="76">
        <f ca="1">LISTA!B14</f>
        <v>71570</v>
      </c>
      <c r="C20" s="140" t="str">
        <f ca="1">LISTA!C14</f>
        <v>ANTÓNIO KACOTE ERNESTO PAULINO</v>
      </c>
      <c r="D20" s="141"/>
      <c r="E20" s="141"/>
      <c r="F20" s="141"/>
      <c r="G20" s="141"/>
      <c r="H20" s="141"/>
      <c r="I20" s="141"/>
      <c r="J20" s="141"/>
      <c r="K20" s="142"/>
      <c r="L20" s="76" t="str">
        <f ca="1">LISTA!D14</f>
        <v>M</v>
      </c>
      <c r="M20" s="78"/>
      <c r="N20" s="71">
        <v>20</v>
      </c>
      <c r="O20" s="71">
        <v>20</v>
      </c>
      <c r="P20" s="83">
        <f t="shared" ca="1" si="0"/>
        <v>20</v>
      </c>
      <c r="Q20" s="82"/>
      <c r="R20" s="71">
        <v>20</v>
      </c>
      <c r="S20" s="71">
        <v>20</v>
      </c>
      <c r="T20" s="84">
        <f t="shared" ca="1" si="1"/>
        <v>20</v>
      </c>
      <c r="U20" s="85"/>
      <c r="V20" s="71">
        <v>20</v>
      </c>
      <c r="W20" s="71">
        <v>20</v>
      </c>
      <c r="X20" s="84">
        <f t="shared" ca="1" si="2"/>
        <v>20</v>
      </c>
      <c r="Y20" s="84">
        <f t="shared" ca="1" si="3"/>
        <v>20</v>
      </c>
      <c r="Z20" s="143"/>
      <c r="AA20" s="144"/>
      <c r="AB20" s="145"/>
      <c r="AC20" s="86">
        <f t="shared" ca="1" si="4"/>
        <v>7</v>
      </c>
      <c r="AD20" s="224"/>
      <c r="AE20" s="224"/>
    </row>
    <row r="21" spans="1:31" ht="15.75" customHeight="1">
      <c r="A21" s="76">
        <f ca="1">LISTA!A15</f>
        <v>8</v>
      </c>
      <c r="B21" s="76">
        <f ca="1">LISTA!B15</f>
        <v>71571</v>
      </c>
      <c r="C21" s="140" t="str">
        <f ca="1">LISTA!C15</f>
        <v>ANTÓNIO PEDRO JOSÉ</v>
      </c>
      <c r="D21" s="141"/>
      <c r="E21" s="141"/>
      <c r="F21" s="141"/>
      <c r="G21" s="141"/>
      <c r="H21" s="141"/>
      <c r="I21" s="141"/>
      <c r="J21" s="141"/>
      <c r="K21" s="142"/>
      <c r="L21" s="76" t="str">
        <f ca="1">LISTA!D15</f>
        <v>M</v>
      </c>
      <c r="M21" s="78"/>
      <c r="N21" s="71">
        <v>20</v>
      </c>
      <c r="O21" s="71">
        <v>20</v>
      </c>
      <c r="P21" s="83">
        <f t="shared" ca="1" si="0"/>
        <v>20</v>
      </c>
      <c r="Q21" s="82"/>
      <c r="R21" s="71">
        <v>20</v>
      </c>
      <c r="S21" s="71">
        <v>20</v>
      </c>
      <c r="T21" s="84">
        <f t="shared" ca="1" si="1"/>
        <v>20</v>
      </c>
      <c r="U21" s="85"/>
      <c r="V21" s="71">
        <v>20</v>
      </c>
      <c r="W21" s="71">
        <v>20</v>
      </c>
      <c r="X21" s="84">
        <f t="shared" ca="1" si="2"/>
        <v>20</v>
      </c>
      <c r="Y21" s="84">
        <f t="shared" ca="1" si="3"/>
        <v>20</v>
      </c>
      <c r="Z21" s="143"/>
      <c r="AA21" s="144"/>
      <c r="AB21" s="145"/>
      <c r="AC21" s="86">
        <f t="shared" ca="1" si="4"/>
        <v>8</v>
      </c>
      <c r="AD21" s="224"/>
      <c r="AE21" s="224"/>
    </row>
    <row r="22" spans="1:31" ht="15.75" customHeight="1">
      <c r="A22" s="76">
        <f ca="1">LISTA!A16</f>
        <v>9</v>
      </c>
      <c r="B22" s="76">
        <f ca="1">LISTA!B16</f>
        <v>71629</v>
      </c>
      <c r="C22" s="140" t="str">
        <f ca="1">LISTA!C16</f>
        <v>CLOTILDE TIRCIA RAMOS NOVAS</v>
      </c>
      <c r="D22" s="141"/>
      <c r="E22" s="141"/>
      <c r="F22" s="141"/>
      <c r="G22" s="141"/>
      <c r="H22" s="141"/>
      <c r="I22" s="141"/>
      <c r="J22" s="141"/>
      <c r="K22" s="142"/>
      <c r="L22" s="76" t="str">
        <f ca="1">LISTA!D16</f>
        <v>F</v>
      </c>
      <c r="M22" s="78"/>
      <c r="N22" s="71">
        <v>20</v>
      </c>
      <c r="O22" s="71">
        <v>20</v>
      </c>
      <c r="P22" s="83">
        <f t="shared" ca="1" si="0"/>
        <v>20</v>
      </c>
      <c r="Q22" s="82"/>
      <c r="R22" s="71">
        <v>20</v>
      </c>
      <c r="S22" s="71">
        <v>20</v>
      </c>
      <c r="T22" s="84">
        <f t="shared" ca="1" si="1"/>
        <v>20</v>
      </c>
      <c r="U22" s="85"/>
      <c r="V22" s="71">
        <v>20</v>
      </c>
      <c r="W22" s="71">
        <v>20</v>
      </c>
      <c r="X22" s="84">
        <f t="shared" ca="1" si="2"/>
        <v>20</v>
      </c>
      <c r="Y22" s="84">
        <f t="shared" ca="1" si="3"/>
        <v>20</v>
      </c>
      <c r="Z22" s="143"/>
      <c r="AA22" s="144"/>
      <c r="AB22" s="145"/>
      <c r="AC22" s="86">
        <f t="shared" ca="1" si="4"/>
        <v>9</v>
      </c>
      <c r="AD22" s="224"/>
      <c r="AE22" s="224"/>
    </row>
    <row r="23" spans="1:31" ht="15.75" customHeight="1">
      <c r="A23" s="76">
        <f ca="1">LISTA!A17</f>
        <v>10</v>
      </c>
      <c r="B23" s="76">
        <f ca="1">LISTA!B17</f>
        <v>68693</v>
      </c>
      <c r="C23" s="140" t="str">
        <f ca="1">LISTA!C17</f>
        <v>EDMILSON JÚNIOR JOSÉ CASSULE</v>
      </c>
      <c r="D23" s="141"/>
      <c r="E23" s="141"/>
      <c r="F23" s="141"/>
      <c r="G23" s="141"/>
      <c r="H23" s="141"/>
      <c r="I23" s="141"/>
      <c r="J23" s="141"/>
      <c r="K23" s="142"/>
      <c r="L23" s="76" t="str">
        <f ca="1">LISTA!D17</f>
        <v>M</v>
      </c>
      <c r="M23" s="78"/>
      <c r="N23" s="71">
        <v>20</v>
      </c>
      <c r="O23" s="71">
        <v>20</v>
      </c>
      <c r="P23" s="83">
        <f t="shared" ca="1" si="0"/>
        <v>20</v>
      </c>
      <c r="Q23" s="82"/>
      <c r="R23" s="71">
        <v>20</v>
      </c>
      <c r="S23" s="71">
        <v>20</v>
      </c>
      <c r="T23" s="84">
        <f t="shared" ca="1" si="1"/>
        <v>20</v>
      </c>
      <c r="U23" s="85"/>
      <c r="V23" s="71">
        <v>20</v>
      </c>
      <c r="W23" s="71">
        <v>20</v>
      </c>
      <c r="X23" s="84">
        <f t="shared" ca="1" si="2"/>
        <v>20</v>
      </c>
      <c r="Y23" s="84">
        <f t="shared" ca="1" si="3"/>
        <v>20</v>
      </c>
      <c r="Z23" s="143"/>
      <c r="AA23" s="144"/>
      <c r="AB23" s="145"/>
      <c r="AC23" s="86">
        <f t="shared" ca="1" si="4"/>
        <v>10</v>
      </c>
      <c r="AD23" s="224"/>
      <c r="AE23" s="224"/>
    </row>
    <row r="24" spans="1:31" ht="15.75" customHeight="1">
      <c r="A24" s="76">
        <f ca="1">LISTA!A18</f>
        <v>11</v>
      </c>
      <c r="B24" s="76">
        <f ca="1">LISTA!B18</f>
        <v>71577</v>
      </c>
      <c r="C24" s="140" t="str">
        <f ca="1">LISTA!C18</f>
        <v>ELIZANDRO VALÉRIO WONGO DINIZ</v>
      </c>
      <c r="D24" s="141"/>
      <c r="E24" s="141"/>
      <c r="F24" s="141"/>
      <c r="G24" s="141"/>
      <c r="H24" s="141"/>
      <c r="I24" s="141"/>
      <c r="J24" s="141"/>
      <c r="K24" s="142"/>
      <c r="L24" s="76" t="str">
        <f ca="1">LISTA!D18</f>
        <v>M</v>
      </c>
      <c r="M24" s="78"/>
      <c r="N24" s="71">
        <v>20</v>
      </c>
      <c r="O24" s="71">
        <v>20</v>
      </c>
      <c r="P24" s="83">
        <f t="shared" ca="1" si="0"/>
        <v>20</v>
      </c>
      <c r="Q24" s="82"/>
      <c r="R24" s="71">
        <v>20</v>
      </c>
      <c r="S24" s="71">
        <v>20</v>
      </c>
      <c r="T24" s="84">
        <f t="shared" ca="1" si="1"/>
        <v>20</v>
      </c>
      <c r="U24" s="85"/>
      <c r="V24" s="71">
        <v>20</v>
      </c>
      <c r="W24" s="71">
        <v>20</v>
      </c>
      <c r="X24" s="84">
        <f t="shared" ca="1" si="2"/>
        <v>20</v>
      </c>
      <c r="Y24" s="84">
        <f t="shared" ca="1" si="3"/>
        <v>20</v>
      </c>
      <c r="Z24" s="143"/>
      <c r="AA24" s="144"/>
      <c r="AB24" s="145"/>
      <c r="AC24" s="86">
        <f t="shared" ca="1" si="4"/>
        <v>11</v>
      </c>
      <c r="AD24" s="224"/>
      <c r="AE24" s="224"/>
    </row>
    <row r="25" spans="1:31" ht="15.75" customHeight="1">
      <c r="A25" s="76">
        <f ca="1">LISTA!A19</f>
        <v>12</v>
      </c>
      <c r="B25" s="76">
        <f ca="1">LISTA!B19</f>
        <v>71641</v>
      </c>
      <c r="C25" s="140" t="str">
        <f ca="1">LISTA!C19</f>
        <v>FEBE CAHALA CHINDECASSE</v>
      </c>
      <c r="D25" s="141"/>
      <c r="E25" s="141"/>
      <c r="F25" s="141"/>
      <c r="G25" s="141"/>
      <c r="H25" s="141"/>
      <c r="I25" s="141"/>
      <c r="J25" s="141"/>
      <c r="K25" s="142"/>
      <c r="L25" s="76" t="str">
        <f ca="1">LISTA!D19</f>
        <v>M</v>
      </c>
      <c r="M25" s="78"/>
      <c r="N25" s="71">
        <v>20</v>
      </c>
      <c r="O25" s="71">
        <v>20</v>
      </c>
      <c r="P25" s="83">
        <f t="shared" ca="1" si="0"/>
        <v>20</v>
      </c>
      <c r="Q25" s="82"/>
      <c r="R25" s="71">
        <v>20</v>
      </c>
      <c r="S25" s="71">
        <v>20</v>
      </c>
      <c r="T25" s="84">
        <f t="shared" ca="1" si="1"/>
        <v>20</v>
      </c>
      <c r="U25" s="85"/>
      <c r="V25" s="71">
        <v>20</v>
      </c>
      <c r="W25" s="71">
        <v>20</v>
      </c>
      <c r="X25" s="84">
        <f t="shared" ca="1" si="2"/>
        <v>20</v>
      </c>
      <c r="Y25" s="84">
        <f t="shared" ca="1" si="3"/>
        <v>0</v>
      </c>
      <c r="Z25" s="143"/>
      <c r="AA25" s="144"/>
      <c r="AB25" s="145"/>
      <c r="AC25" s="86">
        <f t="shared" ca="1" si="4"/>
        <v>12</v>
      </c>
      <c r="AD25" s="224"/>
      <c r="AE25" s="224"/>
    </row>
    <row r="26" spans="1:31" ht="15.75" customHeight="1">
      <c r="A26" s="76">
        <f ca="1">LISTA!A20</f>
        <v>13</v>
      </c>
      <c r="B26" s="76">
        <f ca="1">LISTA!B20</f>
        <v>71643</v>
      </c>
      <c r="C26" s="140" t="str">
        <f ca="1">LISTA!C20</f>
        <v>FRANCISCO LUNGA MANUEL PEMESSA</v>
      </c>
      <c r="D26" s="141"/>
      <c r="E26" s="141"/>
      <c r="F26" s="141"/>
      <c r="G26" s="141"/>
      <c r="H26" s="141"/>
      <c r="I26" s="141"/>
      <c r="J26" s="141"/>
      <c r="K26" s="142"/>
      <c r="L26" s="76" t="str">
        <f ca="1">LISTA!D20</f>
        <v>M</v>
      </c>
      <c r="M26" s="78"/>
      <c r="N26" s="71">
        <v>20</v>
      </c>
      <c r="O26" s="71">
        <v>20</v>
      </c>
      <c r="P26" s="83">
        <f t="shared" ca="1" si="0"/>
        <v>20</v>
      </c>
      <c r="Q26" s="82"/>
      <c r="R26" s="71">
        <v>20</v>
      </c>
      <c r="S26" s="71">
        <v>20</v>
      </c>
      <c r="T26" s="84">
        <f t="shared" ca="1" si="1"/>
        <v>20</v>
      </c>
      <c r="U26" s="85"/>
      <c r="V26" s="71">
        <v>20</v>
      </c>
      <c r="W26" s="71">
        <v>20</v>
      </c>
      <c r="X26" s="84">
        <f t="shared" ca="1" si="2"/>
        <v>20</v>
      </c>
      <c r="Y26" s="84">
        <f t="shared" ca="1" si="3"/>
        <v>20</v>
      </c>
      <c r="Z26" s="143"/>
      <c r="AA26" s="144"/>
      <c r="AB26" s="145"/>
      <c r="AC26" s="86">
        <f t="shared" ca="1" si="4"/>
        <v>13</v>
      </c>
      <c r="AD26" s="224"/>
      <c r="AE26" s="224"/>
    </row>
    <row r="27" spans="1:31" ht="15.75" customHeight="1">
      <c r="A27" s="76">
        <f ca="1">LISTA!A21</f>
        <v>14</v>
      </c>
      <c r="B27" s="76">
        <f ca="1">LISTA!B21</f>
        <v>68795</v>
      </c>
      <c r="C27" s="140" t="str">
        <f ca="1">LISTA!C21</f>
        <v xml:space="preserve">FRÂNEO JOSÉ JOÃO </v>
      </c>
      <c r="D27" s="141"/>
      <c r="E27" s="141"/>
      <c r="F27" s="141"/>
      <c r="G27" s="141"/>
      <c r="H27" s="141"/>
      <c r="I27" s="141"/>
      <c r="J27" s="141"/>
      <c r="K27" s="142"/>
      <c r="L27" s="76" t="str">
        <f ca="1">LISTA!D21</f>
        <v>M</v>
      </c>
      <c r="M27" s="78"/>
      <c r="N27" s="71">
        <v>20</v>
      </c>
      <c r="O27" s="71">
        <v>20</v>
      </c>
      <c r="P27" s="83">
        <f t="shared" ca="1" si="0"/>
        <v>20</v>
      </c>
      <c r="Q27" s="82"/>
      <c r="R27" s="71">
        <v>20</v>
      </c>
      <c r="S27" s="71">
        <v>20</v>
      </c>
      <c r="T27" s="84">
        <f t="shared" ca="1" si="1"/>
        <v>20</v>
      </c>
      <c r="U27" s="85"/>
      <c r="V27" s="71">
        <v>20</v>
      </c>
      <c r="W27" s="71">
        <v>20</v>
      </c>
      <c r="X27" s="84">
        <f t="shared" ca="1" si="2"/>
        <v>20</v>
      </c>
      <c r="Y27" s="84">
        <f t="shared" ca="1" si="3"/>
        <v>20</v>
      </c>
      <c r="Z27" s="143"/>
      <c r="AA27" s="144"/>
      <c r="AB27" s="145"/>
      <c r="AC27" s="86">
        <f t="shared" ca="1" si="4"/>
        <v>14</v>
      </c>
      <c r="AD27" s="224"/>
      <c r="AE27" s="224"/>
    </row>
    <row r="28" spans="1:31" ht="15.75" customHeight="1">
      <c r="A28" s="76">
        <f ca="1">LISTA!A22</f>
        <v>15</v>
      </c>
      <c r="B28" s="76">
        <f ca="1">LISTA!B22</f>
        <v>71582</v>
      </c>
      <c r="C28" s="140" t="str">
        <f ca="1">LISTA!C22</f>
        <v>GERZY MANUEL MAINO DA COSTA</v>
      </c>
      <c r="D28" s="141"/>
      <c r="E28" s="141"/>
      <c r="F28" s="141"/>
      <c r="G28" s="141"/>
      <c r="H28" s="141"/>
      <c r="I28" s="141"/>
      <c r="J28" s="141"/>
      <c r="K28" s="142"/>
      <c r="L28" s="76" t="str">
        <f ca="1">LISTA!D22</f>
        <v>M</v>
      </c>
      <c r="M28" s="78"/>
      <c r="N28" s="71">
        <v>20</v>
      </c>
      <c r="O28" s="71">
        <v>20</v>
      </c>
      <c r="P28" s="83">
        <f t="shared" ca="1" si="0"/>
        <v>20</v>
      </c>
      <c r="Q28" s="82"/>
      <c r="R28" s="71">
        <v>20</v>
      </c>
      <c r="S28" s="71">
        <v>20</v>
      </c>
      <c r="T28" s="84">
        <f t="shared" ca="1" si="1"/>
        <v>20</v>
      </c>
      <c r="U28" s="85"/>
      <c r="V28" s="71">
        <v>20</v>
      </c>
      <c r="W28" s="71">
        <v>20</v>
      </c>
      <c r="X28" s="84">
        <f t="shared" ca="1" si="2"/>
        <v>20</v>
      </c>
      <c r="Y28" s="84">
        <f t="shared" ca="1" si="3"/>
        <v>20</v>
      </c>
      <c r="Z28" s="143"/>
      <c r="AA28" s="144"/>
      <c r="AB28" s="145"/>
      <c r="AC28" s="86">
        <f t="shared" ca="1" si="4"/>
        <v>15</v>
      </c>
      <c r="AD28" s="224"/>
      <c r="AE28" s="224"/>
    </row>
    <row r="29" spans="1:31" ht="15.75" customHeight="1">
      <c r="A29" s="76">
        <f ca="1">LISTA!A23</f>
        <v>16</v>
      </c>
      <c r="B29" s="76">
        <f ca="1">LISTA!B23</f>
        <v>71591</v>
      </c>
      <c r="C29" s="140" t="str">
        <f ca="1">LISTA!C23</f>
        <v>HELAINE MARIA CELESTINO FERNANDO</v>
      </c>
      <c r="D29" s="141"/>
      <c r="E29" s="141"/>
      <c r="F29" s="141"/>
      <c r="G29" s="141"/>
      <c r="H29" s="141"/>
      <c r="I29" s="141"/>
      <c r="J29" s="141"/>
      <c r="K29" s="142"/>
      <c r="L29" s="76" t="str">
        <f ca="1">LISTA!D23</f>
        <v>F</v>
      </c>
      <c r="M29" s="78"/>
      <c r="N29" s="71">
        <v>20</v>
      </c>
      <c r="O29" s="71">
        <v>20</v>
      </c>
      <c r="P29" s="83">
        <f t="shared" ca="1" si="0"/>
        <v>20</v>
      </c>
      <c r="Q29" s="82"/>
      <c r="R29" s="71">
        <v>20</v>
      </c>
      <c r="S29" s="71">
        <v>20</v>
      </c>
      <c r="T29" s="84">
        <f t="shared" ca="1" si="1"/>
        <v>20</v>
      </c>
      <c r="U29" s="85"/>
      <c r="V29" s="71">
        <v>20</v>
      </c>
      <c r="W29" s="71">
        <v>20</v>
      </c>
      <c r="X29" s="84">
        <f t="shared" ca="1" si="2"/>
        <v>20</v>
      </c>
      <c r="Y29" s="84">
        <f t="shared" ca="1" si="3"/>
        <v>20</v>
      </c>
      <c r="Z29" s="143"/>
      <c r="AA29" s="144"/>
      <c r="AB29" s="145"/>
      <c r="AC29" s="86">
        <f t="shared" ca="1" si="4"/>
        <v>16</v>
      </c>
      <c r="AD29" s="224"/>
      <c r="AE29" s="224"/>
    </row>
    <row r="30" spans="1:31" ht="15.75" customHeight="1">
      <c r="A30" s="76">
        <f ca="1">LISTA!A24</f>
        <v>17</v>
      </c>
      <c r="B30" s="76">
        <f ca="1">LISTA!B24</f>
        <v>71585</v>
      </c>
      <c r="C30" s="140" t="str">
        <f ca="1">LISTA!C24</f>
        <v>INÊS JONAS SACHUNGUE</v>
      </c>
      <c r="D30" s="141"/>
      <c r="E30" s="141"/>
      <c r="F30" s="141"/>
      <c r="G30" s="141"/>
      <c r="H30" s="141"/>
      <c r="I30" s="141"/>
      <c r="J30" s="141"/>
      <c r="K30" s="142"/>
      <c r="L30" s="76" t="str">
        <f ca="1">LISTA!D24</f>
        <v>F</v>
      </c>
      <c r="M30" s="78"/>
      <c r="N30" s="71">
        <v>20</v>
      </c>
      <c r="O30" s="71">
        <v>20</v>
      </c>
      <c r="P30" s="83">
        <f t="shared" ca="1" si="0"/>
        <v>20</v>
      </c>
      <c r="Q30" s="82"/>
      <c r="R30" s="71">
        <v>20</v>
      </c>
      <c r="S30" s="71">
        <v>20</v>
      </c>
      <c r="T30" s="84">
        <f t="shared" ca="1" si="1"/>
        <v>20</v>
      </c>
      <c r="U30" s="85"/>
      <c r="V30" s="71">
        <v>20</v>
      </c>
      <c r="W30" s="71">
        <v>20</v>
      </c>
      <c r="X30" s="84">
        <f t="shared" ca="1" si="2"/>
        <v>20</v>
      </c>
      <c r="Y30" s="84">
        <f t="shared" ca="1" si="3"/>
        <v>20</v>
      </c>
      <c r="Z30" s="143"/>
      <c r="AA30" s="144"/>
      <c r="AB30" s="145"/>
      <c r="AC30" s="86">
        <f t="shared" ca="1" si="4"/>
        <v>17</v>
      </c>
      <c r="AD30" s="224"/>
      <c r="AE30" s="224"/>
    </row>
    <row r="31" spans="1:31" ht="15.75" customHeight="1">
      <c r="A31" s="76">
        <f ca="1">LISTA!A25</f>
        <v>18</v>
      </c>
      <c r="B31" s="76">
        <f ca="1">LISTA!B25</f>
        <v>71588</v>
      </c>
      <c r="C31" s="140" t="str">
        <f ca="1">LISTA!C25</f>
        <v>JAEL ISABEL KUMBI</v>
      </c>
      <c r="D31" s="141"/>
      <c r="E31" s="141"/>
      <c r="F31" s="141"/>
      <c r="G31" s="141"/>
      <c r="H31" s="141"/>
      <c r="I31" s="141"/>
      <c r="J31" s="141"/>
      <c r="K31" s="142"/>
      <c r="L31" s="76" t="str">
        <f ca="1">LISTA!D25</f>
        <v>M</v>
      </c>
      <c r="M31" s="78"/>
      <c r="N31" s="71">
        <v>20</v>
      </c>
      <c r="O31" s="71">
        <v>20</v>
      </c>
      <c r="P31" s="83">
        <f t="shared" ca="1" si="0"/>
        <v>20</v>
      </c>
      <c r="Q31" s="82"/>
      <c r="R31" s="71">
        <v>20</v>
      </c>
      <c r="S31" s="71">
        <v>20</v>
      </c>
      <c r="T31" s="84">
        <f t="shared" ca="1" si="1"/>
        <v>20</v>
      </c>
      <c r="U31" s="85"/>
      <c r="V31" s="71">
        <v>20</v>
      </c>
      <c r="W31" s="71">
        <v>20</v>
      </c>
      <c r="X31" s="84">
        <f t="shared" ca="1" si="2"/>
        <v>20</v>
      </c>
      <c r="Y31" s="84">
        <f t="shared" ca="1" si="3"/>
        <v>20</v>
      </c>
      <c r="Z31" s="143"/>
      <c r="AA31" s="144"/>
      <c r="AB31" s="145"/>
      <c r="AC31" s="86">
        <f t="shared" ca="1" si="4"/>
        <v>18</v>
      </c>
      <c r="AD31" s="224"/>
      <c r="AE31" s="224"/>
    </row>
    <row r="32" spans="1:31" ht="15.75" customHeight="1">
      <c r="A32" s="76">
        <f ca="1">LISTA!A26</f>
        <v>19</v>
      </c>
      <c r="B32" s="76">
        <f ca="1">LISTA!B26</f>
        <v>71647</v>
      </c>
      <c r="C32" s="140" t="str">
        <f ca="1">LISTA!C26</f>
        <v>JOÃO CORREIA LUCAMBA</v>
      </c>
      <c r="D32" s="141"/>
      <c r="E32" s="141"/>
      <c r="F32" s="141"/>
      <c r="G32" s="141"/>
      <c r="H32" s="141"/>
      <c r="I32" s="141"/>
      <c r="J32" s="141"/>
      <c r="K32" s="142"/>
      <c r="L32" s="76" t="str">
        <f ca="1">LISTA!D26</f>
        <v>M</v>
      </c>
      <c r="M32" s="78"/>
      <c r="N32" s="71">
        <v>20</v>
      </c>
      <c r="O32" s="71">
        <v>20</v>
      </c>
      <c r="P32" s="83">
        <f t="shared" ca="1" si="0"/>
        <v>20</v>
      </c>
      <c r="Q32" s="82"/>
      <c r="R32" s="71">
        <v>20</v>
      </c>
      <c r="S32" s="71">
        <v>20</v>
      </c>
      <c r="T32" s="84">
        <f t="shared" ca="1" si="1"/>
        <v>20</v>
      </c>
      <c r="U32" s="85"/>
      <c r="V32" s="71">
        <v>20</v>
      </c>
      <c r="W32" s="71">
        <v>20</v>
      </c>
      <c r="X32" s="84">
        <f t="shared" ca="1" si="2"/>
        <v>20</v>
      </c>
      <c r="Y32" s="84">
        <f t="shared" ca="1" si="3"/>
        <v>20</v>
      </c>
      <c r="Z32" s="143"/>
      <c r="AA32" s="144"/>
      <c r="AB32" s="145"/>
      <c r="AC32" s="86">
        <f t="shared" ca="1" si="4"/>
        <v>19</v>
      </c>
      <c r="AD32" s="224"/>
      <c r="AE32" s="224"/>
    </row>
    <row r="33" spans="1:32" ht="15.75" customHeight="1">
      <c r="A33" s="76">
        <f ca="1">LISTA!A27</f>
        <v>20</v>
      </c>
      <c r="B33" s="76">
        <f ca="1">LISTA!B27</f>
        <v>71649</v>
      </c>
      <c r="C33" s="140" t="str">
        <f ca="1">LISTA!C27</f>
        <v>JOEL PEDRO MALUANGA</v>
      </c>
      <c r="D33" s="141"/>
      <c r="E33" s="141"/>
      <c r="F33" s="141"/>
      <c r="G33" s="141"/>
      <c r="H33" s="141"/>
      <c r="I33" s="141"/>
      <c r="J33" s="141"/>
      <c r="K33" s="142"/>
      <c r="L33" s="76" t="str">
        <f ca="1">LISTA!D27</f>
        <v>M</v>
      </c>
      <c r="M33" s="78"/>
      <c r="N33" s="71">
        <v>20</v>
      </c>
      <c r="O33" s="71">
        <v>20</v>
      </c>
      <c r="P33" s="83">
        <f t="shared" ca="1" si="0"/>
        <v>20</v>
      </c>
      <c r="Q33" s="82"/>
      <c r="R33" s="71">
        <v>20</v>
      </c>
      <c r="S33" s="71">
        <v>20</v>
      </c>
      <c r="T33" s="84">
        <f t="shared" ca="1" si="1"/>
        <v>20</v>
      </c>
      <c r="U33" s="85"/>
      <c r="V33" s="71">
        <v>20</v>
      </c>
      <c r="W33" s="71">
        <v>20</v>
      </c>
      <c r="X33" s="84">
        <f t="shared" ca="1" si="2"/>
        <v>20</v>
      </c>
      <c r="Y33" s="84">
        <f t="shared" ca="1" si="3"/>
        <v>0</v>
      </c>
      <c r="Z33" s="143"/>
      <c r="AA33" s="144"/>
      <c r="AB33" s="145"/>
      <c r="AC33" s="86">
        <f t="shared" ca="1" si="4"/>
        <v>20</v>
      </c>
      <c r="AD33" s="224"/>
      <c r="AE33" s="224"/>
      <c r="AF33" s="108"/>
    </row>
    <row r="34" spans="1:32" ht="15.75" customHeight="1">
      <c r="A34" s="76">
        <f ca="1">LISTA!A28</f>
        <v>21</v>
      </c>
      <c r="B34" s="76">
        <f ca="1">LISTA!B28</f>
        <v>71650</v>
      </c>
      <c r="C34" s="140" t="str">
        <f ca="1">LISTA!C28</f>
        <v>JOMÂNCIA DELCIA MANUEL PAULO</v>
      </c>
      <c r="D34" s="141"/>
      <c r="E34" s="141"/>
      <c r="F34" s="141"/>
      <c r="G34" s="141"/>
      <c r="H34" s="141"/>
      <c r="I34" s="141"/>
      <c r="J34" s="141"/>
      <c r="K34" s="142"/>
      <c r="L34" s="76" t="str">
        <f ca="1">LISTA!D28</f>
        <v>F</v>
      </c>
      <c r="M34" s="78"/>
      <c r="N34" s="71">
        <v>20</v>
      </c>
      <c r="O34" s="71">
        <v>20</v>
      </c>
      <c r="P34" s="83">
        <f t="shared" ca="1" si="0"/>
        <v>20</v>
      </c>
      <c r="Q34" s="82"/>
      <c r="R34" s="71">
        <v>20</v>
      </c>
      <c r="S34" s="71">
        <v>20</v>
      </c>
      <c r="T34" s="84">
        <f t="shared" ca="1" si="1"/>
        <v>20</v>
      </c>
      <c r="U34" s="85"/>
      <c r="V34" s="71">
        <v>20</v>
      </c>
      <c r="W34" s="71">
        <v>20</v>
      </c>
      <c r="X34" s="84">
        <f t="shared" ca="1" si="2"/>
        <v>20</v>
      </c>
      <c r="Y34" s="84">
        <f t="shared" ca="1" si="3"/>
        <v>20</v>
      </c>
      <c r="Z34" s="143"/>
      <c r="AA34" s="144"/>
      <c r="AB34" s="145"/>
      <c r="AC34" s="86">
        <f t="shared" ca="1" si="4"/>
        <v>21</v>
      </c>
      <c r="AD34" s="224"/>
      <c r="AE34" s="224"/>
      <c r="AF34" s="108"/>
    </row>
    <row r="35" spans="1:32" ht="15.75" customHeight="1">
      <c r="A35" s="76">
        <f ca="1">LISTA!A29</f>
        <v>22</v>
      </c>
      <c r="B35" s="76">
        <f ca="1">LISTA!B29</f>
        <v>71657</v>
      </c>
      <c r="C35" s="140" t="str">
        <f ca="1">LISTA!C29</f>
        <v>KENEDY JOÃO PAULINO VICTOR</v>
      </c>
      <c r="D35" s="141"/>
      <c r="E35" s="141"/>
      <c r="F35" s="141"/>
      <c r="G35" s="141"/>
      <c r="H35" s="141"/>
      <c r="I35" s="141"/>
      <c r="J35" s="141"/>
      <c r="K35" s="142"/>
      <c r="L35" s="76" t="str">
        <f ca="1">LISTA!D29</f>
        <v>M</v>
      </c>
      <c r="M35" s="78"/>
      <c r="N35" s="71">
        <v>20</v>
      </c>
      <c r="O35" s="71">
        <v>20</v>
      </c>
      <c r="P35" s="83">
        <f t="shared" ca="1" si="0"/>
        <v>20</v>
      </c>
      <c r="Q35" s="82"/>
      <c r="R35" s="71">
        <v>20</v>
      </c>
      <c r="S35" s="71">
        <v>20</v>
      </c>
      <c r="T35" s="84">
        <f t="shared" ca="1" si="1"/>
        <v>20</v>
      </c>
      <c r="U35" s="85"/>
      <c r="V35" s="71">
        <v>20</v>
      </c>
      <c r="W35" s="71">
        <v>20</v>
      </c>
      <c r="X35" s="84">
        <f t="shared" ca="1" si="2"/>
        <v>20</v>
      </c>
      <c r="Y35" s="84">
        <f t="shared" ca="1" si="3"/>
        <v>20</v>
      </c>
      <c r="Z35" s="143"/>
      <c r="AA35" s="144"/>
      <c r="AB35" s="145"/>
      <c r="AC35" s="86">
        <f t="shared" ca="1" si="4"/>
        <v>22</v>
      </c>
      <c r="AD35" s="224"/>
      <c r="AE35" s="224"/>
      <c r="AF35" s="108"/>
    </row>
    <row r="36" spans="1:32" ht="15.75" customHeight="1">
      <c r="A36" s="76">
        <f ca="1">LISTA!A30</f>
        <v>23</v>
      </c>
      <c r="B36" s="76">
        <f ca="1">LISTA!B30</f>
        <v>71595</v>
      </c>
      <c r="C36" s="140" t="str">
        <f ca="1">LISTA!C30</f>
        <v>LOURENÇO AUGUSTO DOMINGOS</v>
      </c>
      <c r="D36" s="141"/>
      <c r="E36" s="141"/>
      <c r="F36" s="141"/>
      <c r="G36" s="141"/>
      <c r="H36" s="141"/>
      <c r="I36" s="141"/>
      <c r="J36" s="141"/>
      <c r="K36" s="142"/>
      <c r="L36" s="76" t="str">
        <f ca="1">LISTA!D30</f>
        <v>M</v>
      </c>
      <c r="M36" s="78"/>
      <c r="N36" s="71">
        <v>20</v>
      </c>
      <c r="O36" s="71">
        <v>20</v>
      </c>
      <c r="P36" s="83">
        <f t="shared" ca="1" si="0"/>
        <v>20</v>
      </c>
      <c r="Q36" s="82"/>
      <c r="R36" s="71">
        <v>20</v>
      </c>
      <c r="S36" s="71">
        <v>20</v>
      </c>
      <c r="T36" s="84">
        <f t="shared" ca="1" si="1"/>
        <v>20</v>
      </c>
      <c r="U36" s="85"/>
      <c r="V36" s="71">
        <v>20</v>
      </c>
      <c r="W36" s="71">
        <v>20</v>
      </c>
      <c r="X36" s="84">
        <f t="shared" ca="1" si="2"/>
        <v>20</v>
      </c>
      <c r="Y36" s="84">
        <f t="shared" ca="1" si="3"/>
        <v>20</v>
      </c>
      <c r="Z36" s="143"/>
      <c r="AA36" s="144"/>
      <c r="AB36" s="145"/>
      <c r="AC36" s="86">
        <f t="shared" ca="1" si="4"/>
        <v>23</v>
      </c>
      <c r="AD36" s="224"/>
      <c r="AE36" s="224"/>
      <c r="AF36" s="108"/>
    </row>
    <row r="37" spans="1:32" ht="15.75" customHeight="1">
      <c r="A37" s="76">
        <f ca="1">LISTA!A31</f>
        <v>24</v>
      </c>
      <c r="B37" s="76">
        <f ca="1">LISTA!B31</f>
        <v>71597</v>
      </c>
      <c r="C37" s="140" t="str">
        <f ca="1">LISTA!C31</f>
        <v>LUÍS DIONÍSIO MAVINGA MAMPUYA</v>
      </c>
      <c r="D37" s="141"/>
      <c r="E37" s="141"/>
      <c r="F37" s="141"/>
      <c r="G37" s="141"/>
      <c r="H37" s="141"/>
      <c r="I37" s="141"/>
      <c r="J37" s="141"/>
      <c r="K37" s="142"/>
      <c r="L37" s="76" t="str">
        <f ca="1">LISTA!D31</f>
        <v>M</v>
      </c>
      <c r="M37" s="78"/>
      <c r="N37" s="71">
        <v>20</v>
      </c>
      <c r="O37" s="71">
        <v>20</v>
      </c>
      <c r="P37" s="83">
        <f t="shared" ca="1" si="0"/>
        <v>20</v>
      </c>
      <c r="Q37" s="82"/>
      <c r="R37" s="71">
        <v>20</v>
      </c>
      <c r="S37" s="71">
        <v>20</v>
      </c>
      <c r="T37" s="84">
        <f t="shared" ca="1" si="1"/>
        <v>20</v>
      </c>
      <c r="U37" s="85"/>
      <c r="V37" s="71">
        <v>20</v>
      </c>
      <c r="W37" s="71">
        <v>20</v>
      </c>
      <c r="X37" s="84">
        <f t="shared" ca="1" si="2"/>
        <v>20</v>
      </c>
      <c r="Y37" s="84">
        <f t="shared" ca="1" si="3"/>
        <v>20</v>
      </c>
      <c r="Z37" s="143"/>
      <c r="AA37" s="144"/>
      <c r="AB37" s="145"/>
      <c r="AC37" s="86">
        <f t="shared" ca="1" si="4"/>
        <v>24</v>
      </c>
      <c r="AD37" s="224"/>
      <c r="AE37" s="224"/>
      <c r="AF37" s="108"/>
    </row>
    <row r="38" spans="1:32" ht="15.75" customHeight="1">
      <c r="A38" s="76">
        <f ca="1">LISTA!A32</f>
        <v>25</v>
      </c>
      <c r="B38" s="76">
        <f ca="1">LISTA!B32</f>
        <v>72918</v>
      </c>
      <c r="C38" s="140" t="str">
        <f ca="1">LISTA!C32</f>
        <v>MARIO CAMUNDONGO NANBALO</v>
      </c>
      <c r="D38" s="141"/>
      <c r="E38" s="141"/>
      <c r="F38" s="141"/>
      <c r="G38" s="141"/>
      <c r="H38" s="141"/>
      <c r="I38" s="141"/>
      <c r="J38" s="141"/>
      <c r="K38" s="142"/>
      <c r="L38" s="76" t="str">
        <f ca="1">LISTA!D32</f>
        <v>M</v>
      </c>
      <c r="M38" s="78"/>
      <c r="N38" s="71">
        <v>20</v>
      </c>
      <c r="O38" s="71">
        <v>20</v>
      </c>
      <c r="P38" s="83">
        <f t="shared" ca="1" si="0"/>
        <v>20</v>
      </c>
      <c r="Q38" s="82"/>
      <c r="R38" s="71">
        <v>20</v>
      </c>
      <c r="S38" s="71">
        <v>20</v>
      </c>
      <c r="T38" s="84">
        <f t="shared" ca="1" si="1"/>
        <v>20</v>
      </c>
      <c r="U38" s="85"/>
      <c r="V38" s="71">
        <v>20</v>
      </c>
      <c r="W38" s="71">
        <v>20</v>
      </c>
      <c r="X38" s="84">
        <f t="shared" ca="1" si="2"/>
        <v>20</v>
      </c>
      <c r="Y38" s="84">
        <f t="shared" ca="1" si="3"/>
        <v>20</v>
      </c>
      <c r="Z38" s="143"/>
      <c r="AA38" s="144"/>
      <c r="AB38" s="145"/>
      <c r="AC38" s="86">
        <f t="shared" ca="1" si="4"/>
        <v>25</v>
      </c>
      <c r="AD38" s="224"/>
      <c r="AE38" s="224"/>
      <c r="AF38" s="108"/>
    </row>
    <row r="39" spans="1:32" ht="15.75" customHeight="1">
      <c r="A39" s="76">
        <f ca="1">LISTA!A33</f>
        <v>26</v>
      </c>
      <c r="B39" s="76">
        <f ca="1">LISTA!B33</f>
        <v>71603</v>
      </c>
      <c r="C39" s="140" t="str">
        <f ca="1">LISTA!C33</f>
        <v>MOISÉS MENDONÇA DOMINGOS</v>
      </c>
      <c r="D39" s="141"/>
      <c r="E39" s="141"/>
      <c r="F39" s="141"/>
      <c r="G39" s="141"/>
      <c r="H39" s="141"/>
      <c r="I39" s="141"/>
      <c r="J39" s="141"/>
      <c r="K39" s="142"/>
      <c r="L39" s="76" t="str">
        <f ca="1">LISTA!D33</f>
        <v>M</v>
      </c>
      <c r="M39" s="78"/>
      <c r="N39" s="71">
        <v>20</v>
      </c>
      <c r="O39" s="71">
        <v>20</v>
      </c>
      <c r="P39" s="83">
        <f t="shared" ca="1" si="0"/>
        <v>20</v>
      </c>
      <c r="Q39" s="82"/>
      <c r="R39" s="71">
        <v>20</v>
      </c>
      <c r="S39" s="71">
        <v>20</v>
      </c>
      <c r="T39" s="84">
        <f t="shared" ca="1" si="1"/>
        <v>20</v>
      </c>
      <c r="U39" s="85"/>
      <c r="V39" s="71">
        <v>20</v>
      </c>
      <c r="W39" s="71">
        <v>20</v>
      </c>
      <c r="X39" s="84">
        <f t="shared" ca="1" si="2"/>
        <v>20</v>
      </c>
      <c r="Y39" s="84">
        <f t="shared" ca="1" si="3"/>
        <v>20</v>
      </c>
      <c r="Z39" s="143"/>
      <c r="AA39" s="144"/>
      <c r="AB39" s="145"/>
      <c r="AC39" s="86">
        <f t="shared" ca="1" si="4"/>
        <v>26</v>
      </c>
      <c r="AD39" s="224"/>
      <c r="AE39" s="224"/>
      <c r="AF39" s="108"/>
    </row>
    <row r="40" spans="1:32" ht="15.75" customHeight="1">
      <c r="A40" s="76">
        <f ca="1">LISTA!A34</f>
        <v>27</v>
      </c>
      <c r="B40" s="76">
        <f ca="1">LISTA!B34</f>
        <v>71604</v>
      </c>
      <c r="C40" s="140" t="str">
        <f ca="1">LISTA!C34</f>
        <v>NAZARETO DE FÁTIMA BENGUE INGLÊS</v>
      </c>
      <c r="D40" s="141"/>
      <c r="E40" s="141"/>
      <c r="F40" s="141"/>
      <c r="G40" s="141"/>
      <c r="H40" s="141"/>
      <c r="I40" s="141"/>
      <c r="J40" s="141"/>
      <c r="K40" s="142"/>
      <c r="L40" s="76" t="str">
        <f ca="1">LISTA!D34</f>
        <v>M</v>
      </c>
      <c r="M40" s="78"/>
      <c r="N40" s="71">
        <v>20</v>
      </c>
      <c r="O40" s="71">
        <v>20</v>
      </c>
      <c r="P40" s="83">
        <f t="shared" ca="1" si="0"/>
        <v>20</v>
      </c>
      <c r="Q40" s="82"/>
      <c r="R40" s="71">
        <v>20</v>
      </c>
      <c r="S40" s="71">
        <v>20</v>
      </c>
      <c r="T40" s="84">
        <f t="shared" ca="1" si="1"/>
        <v>20</v>
      </c>
      <c r="U40" s="85"/>
      <c r="V40" s="71">
        <v>20</v>
      </c>
      <c r="W40" s="71">
        <v>20</v>
      </c>
      <c r="X40" s="84">
        <f t="shared" ca="1" si="2"/>
        <v>20</v>
      </c>
      <c r="Y40" s="84">
        <f t="shared" ca="1" si="3"/>
        <v>20</v>
      </c>
      <c r="Z40" s="143"/>
      <c r="AA40" s="144"/>
      <c r="AB40" s="145"/>
      <c r="AC40" s="86">
        <f t="shared" ca="1" si="4"/>
        <v>27</v>
      </c>
      <c r="AD40" s="224"/>
      <c r="AE40" s="224"/>
      <c r="AF40" s="108"/>
    </row>
    <row r="41" spans="1:32" ht="15.75" customHeight="1">
      <c r="A41" s="76">
        <f ca="1">LISTA!A35</f>
        <v>28</v>
      </c>
      <c r="B41" s="76">
        <f ca="1">LISTA!B35</f>
        <v>71665</v>
      </c>
      <c r="C41" s="140" t="str">
        <f ca="1">LISTA!C35</f>
        <v>ONÊSIMO MENDONÇA COELHO</v>
      </c>
      <c r="D41" s="141"/>
      <c r="E41" s="141"/>
      <c r="F41" s="141"/>
      <c r="G41" s="141"/>
      <c r="H41" s="141"/>
      <c r="I41" s="141"/>
      <c r="J41" s="141"/>
      <c r="K41" s="142"/>
      <c r="L41" s="76" t="str">
        <f ca="1">LISTA!D35</f>
        <v>M</v>
      </c>
      <c r="M41" s="78"/>
      <c r="N41" s="71">
        <v>20</v>
      </c>
      <c r="O41" s="71">
        <v>20</v>
      </c>
      <c r="P41" s="83">
        <f t="shared" ca="1" si="0"/>
        <v>20</v>
      </c>
      <c r="Q41" s="82"/>
      <c r="R41" s="71">
        <v>20</v>
      </c>
      <c r="S41" s="71">
        <v>20</v>
      </c>
      <c r="T41" s="84">
        <f t="shared" ca="1" si="1"/>
        <v>20</v>
      </c>
      <c r="U41" s="85"/>
      <c r="V41" s="71">
        <v>20</v>
      </c>
      <c r="W41" s="71">
        <v>20</v>
      </c>
      <c r="X41" s="84">
        <f t="shared" ca="1" si="2"/>
        <v>20</v>
      </c>
      <c r="Y41" s="84">
        <f t="shared" ca="1" si="3"/>
        <v>20</v>
      </c>
      <c r="Z41" s="143"/>
      <c r="AA41" s="144"/>
      <c r="AB41" s="145"/>
      <c r="AC41" s="86">
        <f t="shared" ca="1" si="4"/>
        <v>28</v>
      </c>
      <c r="AD41" s="224"/>
      <c r="AE41" s="224"/>
      <c r="AF41" s="108"/>
    </row>
    <row r="42" spans="1:32" ht="15.75" customHeight="1">
      <c r="A42" s="76">
        <f ca="1">LISTA!A36</f>
        <v>29</v>
      </c>
      <c r="B42" s="76">
        <f ca="1">LISTA!B36</f>
        <v>71611</v>
      </c>
      <c r="C42" s="140" t="str">
        <f ca="1">LISTA!C36</f>
        <v>PAULO ALFREDO XAVIER KOMBO</v>
      </c>
      <c r="D42" s="141"/>
      <c r="E42" s="141"/>
      <c r="F42" s="141"/>
      <c r="G42" s="141"/>
      <c r="H42" s="141"/>
      <c r="I42" s="141"/>
      <c r="J42" s="141"/>
      <c r="K42" s="142"/>
      <c r="L42" s="76" t="str">
        <f ca="1">LISTA!D36</f>
        <v>M</v>
      </c>
      <c r="M42" s="78"/>
      <c r="N42" s="71">
        <v>20</v>
      </c>
      <c r="O42" s="71">
        <v>20</v>
      </c>
      <c r="P42" s="83">
        <f t="shared" ca="1" si="0"/>
        <v>20</v>
      </c>
      <c r="Q42" s="82"/>
      <c r="R42" s="71">
        <v>20</v>
      </c>
      <c r="S42" s="71">
        <v>20</v>
      </c>
      <c r="T42" s="84">
        <f t="shared" ca="1" si="1"/>
        <v>20</v>
      </c>
      <c r="U42" s="85"/>
      <c r="V42" s="71">
        <v>20</v>
      </c>
      <c r="W42" s="71">
        <v>20</v>
      </c>
      <c r="X42" s="84">
        <f t="shared" ca="1" si="2"/>
        <v>20</v>
      </c>
      <c r="Y42" s="84">
        <f t="shared" ca="1" si="3"/>
        <v>20</v>
      </c>
      <c r="Z42" s="143"/>
      <c r="AA42" s="144"/>
      <c r="AB42" s="145"/>
      <c r="AC42" s="86">
        <f t="shared" ca="1" si="4"/>
        <v>29</v>
      </c>
      <c r="AD42" s="224"/>
      <c r="AE42" s="224"/>
      <c r="AF42" s="108"/>
    </row>
    <row r="43" spans="1:32" ht="15.75" customHeight="1">
      <c r="A43" s="76">
        <f ca="1">LISTA!A37</f>
        <v>30</v>
      </c>
      <c r="B43" s="76">
        <f ca="1">LISTA!B37</f>
        <v>71612</v>
      </c>
      <c r="C43" s="140" t="str">
        <f ca="1">LISTA!C37</f>
        <v>ROSA SARA CABRAL VUMBA</v>
      </c>
      <c r="D43" s="141"/>
      <c r="E43" s="141"/>
      <c r="F43" s="141"/>
      <c r="G43" s="141"/>
      <c r="H43" s="141"/>
      <c r="I43" s="141"/>
      <c r="J43" s="141"/>
      <c r="K43" s="142"/>
      <c r="L43" s="76" t="str">
        <f ca="1">LISTA!D37</f>
        <v>F</v>
      </c>
      <c r="M43" s="78"/>
      <c r="N43" s="71">
        <v>20</v>
      </c>
      <c r="O43" s="71">
        <v>20</v>
      </c>
      <c r="P43" s="83">
        <f t="shared" ca="1" si="0"/>
        <v>20</v>
      </c>
      <c r="Q43" s="82"/>
      <c r="R43" s="71">
        <v>20</v>
      </c>
      <c r="S43" s="71">
        <v>20</v>
      </c>
      <c r="T43" s="84">
        <f t="shared" ca="1" si="1"/>
        <v>20</v>
      </c>
      <c r="U43" s="85"/>
      <c r="V43" s="71">
        <v>20</v>
      </c>
      <c r="W43" s="71">
        <v>20</v>
      </c>
      <c r="X43" s="84">
        <f t="shared" ca="1" si="2"/>
        <v>20</v>
      </c>
      <c r="Y43" s="84">
        <f t="shared" ca="1" si="3"/>
        <v>0</v>
      </c>
      <c r="Z43" s="143"/>
      <c r="AA43" s="144"/>
      <c r="AB43" s="145"/>
      <c r="AC43" s="86">
        <f t="shared" ca="1" si="4"/>
        <v>30</v>
      </c>
      <c r="AD43" s="224"/>
      <c r="AE43" s="224"/>
      <c r="AF43" s="108"/>
    </row>
    <row r="44" spans="1:32" ht="15.75" customHeight="1">
      <c r="A44" s="76">
        <f ca="1">LISTA!A38</f>
        <v>31</v>
      </c>
      <c r="B44" s="76">
        <f ca="1">LISTA!B38</f>
        <v>68722</v>
      </c>
      <c r="C44" s="140" t="str">
        <f ca="1">LISTA!C38</f>
        <v>STEFANE DEISE VEMBA QUINANA</v>
      </c>
      <c r="D44" s="141"/>
      <c r="E44" s="141"/>
      <c r="F44" s="141"/>
      <c r="G44" s="141"/>
      <c r="H44" s="141"/>
      <c r="I44" s="141"/>
      <c r="J44" s="141"/>
      <c r="K44" s="142"/>
      <c r="L44" s="76" t="str">
        <f ca="1">LISTA!D38</f>
        <v>F</v>
      </c>
      <c r="M44" s="78"/>
      <c r="N44" s="71">
        <v>20</v>
      </c>
      <c r="O44" s="71">
        <v>20</v>
      </c>
      <c r="P44" s="83">
        <f t="shared" ca="1" si="0"/>
        <v>20</v>
      </c>
      <c r="Q44" s="82"/>
      <c r="R44" s="71">
        <v>20</v>
      </c>
      <c r="S44" s="71">
        <v>20</v>
      </c>
      <c r="T44" s="84">
        <f t="shared" ca="1" si="1"/>
        <v>20</v>
      </c>
      <c r="U44" s="85"/>
      <c r="V44" s="71">
        <v>20</v>
      </c>
      <c r="W44" s="71">
        <v>20</v>
      </c>
      <c r="X44" s="84">
        <f t="shared" ca="1" si="2"/>
        <v>20</v>
      </c>
      <c r="Y44" s="84">
        <f t="shared" ca="1" si="3"/>
        <v>20</v>
      </c>
      <c r="Z44" s="143"/>
      <c r="AA44" s="144"/>
      <c r="AB44" s="145"/>
      <c r="AC44" s="86">
        <f t="shared" ca="1" si="4"/>
        <v>31</v>
      </c>
      <c r="AD44" s="224"/>
      <c r="AE44" s="224"/>
      <c r="AF44" s="108"/>
    </row>
    <row r="45" spans="1:32" ht="15.75" customHeight="1">
      <c r="A45" s="76">
        <f ca="1">LISTA!A39</f>
        <v>32</v>
      </c>
      <c r="B45" s="76">
        <f ca="1">LISTA!B39</f>
        <v>65824</v>
      </c>
      <c r="C45" s="140" t="str">
        <f ca="1">LISTA!C39</f>
        <v>WANDERSON CRISTIANO JOSÉ MORAIS(Exame especial)</v>
      </c>
      <c r="D45" s="141"/>
      <c r="E45" s="141"/>
      <c r="F45" s="141"/>
      <c r="G45" s="141"/>
      <c r="H45" s="141"/>
      <c r="I45" s="141"/>
      <c r="J45" s="141"/>
      <c r="K45" s="142"/>
      <c r="L45" s="76" t="str">
        <f ca="1">LISTA!D39</f>
        <v>m</v>
      </c>
      <c r="M45" s="78"/>
      <c r="N45" s="71">
        <v>20</v>
      </c>
      <c r="O45" s="71">
        <v>20</v>
      </c>
      <c r="P45" s="83">
        <f t="shared" ca="1" si="0"/>
        <v>20</v>
      </c>
      <c r="Q45" s="82"/>
      <c r="R45" s="71">
        <v>20</v>
      </c>
      <c r="S45" s="71">
        <v>20</v>
      </c>
      <c r="T45" s="84">
        <f t="shared" ca="1" si="1"/>
        <v>20</v>
      </c>
      <c r="U45" s="85"/>
      <c r="V45" s="71">
        <v>20</v>
      </c>
      <c r="W45" s="71">
        <v>20</v>
      </c>
      <c r="X45" s="84">
        <f t="shared" ca="1" si="2"/>
        <v>20</v>
      </c>
      <c r="Y45" s="84">
        <f t="shared" ca="1" si="3"/>
        <v>20</v>
      </c>
      <c r="Z45" s="143"/>
      <c r="AA45" s="144"/>
      <c r="AB45" s="145"/>
      <c r="AC45" s="86">
        <f t="shared" ca="1" si="4"/>
        <v>32</v>
      </c>
      <c r="AD45" s="224"/>
      <c r="AE45" s="224"/>
      <c r="AF45" s="108"/>
    </row>
    <row r="46" spans="1:32" ht="15.75" customHeight="1">
      <c r="A46" s="76">
        <f ca="1">LISTA!A40</f>
        <v>33</v>
      </c>
      <c r="B46" s="76">
        <f ca="1">LISTA!B40</f>
        <v>68668</v>
      </c>
      <c r="C46" s="140" t="str">
        <f ca="1">LISTA!C40</f>
        <v>PEDRO PETELSON PEQUENO LOURENÇO(EXAME ESPECIAL)</v>
      </c>
      <c r="D46" s="141"/>
      <c r="E46" s="141"/>
      <c r="F46" s="141"/>
      <c r="G46" s="141"/>
      <c r="H46" s="141"/>
      <c r="I46" s="141"/>
      <c r="J46" s="141"/>
      <c r="K46" s="142"/>
      <c r="L46" s="76" t="str">
        <f ca="1">LISTA!D40</f>
        <v>M</v>
      </c>
      <c r="M46" s="78"/>
      <c r="N46" s="71">
        <v>20</v>
      </c>
      <c r="O46" s="71">
        <v>20</v>
      </c>
      <c r="P46" s="83">
        <f t="shared" ca="1" si="0"/>
        <v>20</v>
      </c>
      <c r="Q46" s="82"/>
      <c r="R46" s="71">
        <v>20</v>
      </c>
      <c r="S46" s="71">
        <v>20</v>
      </c>
      <c r="T46" s="84">
        <f t="shared" ca="1" si="1"/>
        <v>20</v>
      </c>
      <c r="U46" s="85"/>
      <c r="V46" s="71">
        <v>20</v>
      </c>
      <c r="W46" s="71">
        <v>20</v>
      </c>
      <c r="X46" s="84">
        <f t="shared" ca="1" si="2"/>
        <v>20</v>
      </c>
      <c r="Y46" s="84">
        <f t="shared" ca="1" si="3"/>
        <v>20</v>
      </c>
      <c r="Z46" s="143"/>
      <c r="AA46" s="144"/>
      <c r="AB46" s="145"/>
      <c r="AC46" s="86">
        <f t="shared" ca="1" si="4"/>
        <v>33</v>
      </c>
      <c r="AD46" s="224"/>
      <c r="AE46" s="224"/>
      <c r="AF46" s="108"/>
    </row>
    <row r="47" spans="1:32" ht="15.75" customHeight="1">
      <c r="A47" s="76">
        <f ca="1">LISTA!A41</f>
        <v>34</v>
      </c>
      <c r="B47" s="76">
        <f ca="1">LISTA!B41</f>
        <v>68703</v>
      </c>
      <c r="C47" s="140" t="str">
        <f ca="1">LISTA!C41</f>
        <v>JOEL PANZO JOSÉ(EXAME ESPECIAL)</v>
      </c>
      <c r="D47" s="141"/>
      <c r="E47" s="141"/>
      <c r="F47" s="141"/>
      <c r="G47" s="141"/>
      <c r="H47" s="141"/>
      <c r="I47" s="141"/>
      <c r="J47" s="141"/>
      <c r="K47" s="142"/>
      <c r="L47" s="76" t="str">
        <f ca="1">LISTA!D41</f>
        <v>M</v>
      </c>
      <c r="M47" s="78"/>
      <c r="N47" s="71">
        <v>20</v>
      </c>
      <c r="O47" s="71">
        <v>20</v>
      </c>
      <c r="P47" s="83">
        <f t="shared" ref="P47" ca="1" si="5">IFERROR(AVERAGE(N47:O47),0)</f>
        <v>20</v>
      </c>
      <c r="Q47" s="82"/>
      <c r="R47" s="71">
        <v>20</v>
      </c>
      <c r="S47" s="71">
        <v>20</v>
      </c>
      <c r="T47" s="84">
        <f t="shared" ref="T47" ca="1" si="6">IFERROR(AVERAGE(R47:S47),0)</f>
        <v>20</v>
      </c>
      <c r="U47" s="85"/>
      <c r="V47" s="71">
        <v>20</v>
      </c>
      <c r="W47" s="71">
        <v>20</v>
      </c>
      <c r="X47" s="84">
        <f t="shared" ref="X47" ca="1" si="7">IFERROR(AVERAGE(V47:W47),0)</f>
        <v>20</v>
      </c>
      <c r="Y47" s="84">
        <f t="shared" ref="Y47" ca="1" si="8">AVERAGE(X47,T47,P47)</f>
        <v>0</v>
      </c>
      <c r="Z47" s="143"/>
      <c r="AA47" s="144"/>
      <c r="AB47" s="145"/>
      <c r="AC47" s="86">
        <f t="shared" ref="AC47" ca="1" si="9">A47</f>
        <v>34</v>
      </c>
      <c r="AD47" s="224"/>
      <c r="AE47" s="224"/>
      <c r="AF47" s="224"/>
    </row>
    <row r="48" spans="1:32" ht="15.75" customHeight="1">
      <c r="A48" s="178" t="s">
        <v>15</v>
      </c>
      <c r="B48" s="178">
        <f ca="1">COUNTIF(L14:L47,"=M")</f>
        <v>28</v>
      </c>
      <c r="C48" s="182" t="s">
        <v>78</v>
      </c>
      <c r="D48" s="183"/>
      <c r="E48" s="183"/>
      <c r="F48" s="183"/>
      <c r="G48" s="183"/>
      <c r="H48" s="183"/>
      <c r="I48" s="183"/>
      <c r="J48" s="183"/>
      <c r="K48" s="184"/>
      <c r="L48" s="185" t="s">
        <v>79</v>
      </c>
      <c r="M48" s="185"/>
      <c r="N48" s="185"/>
      <c r="O48" s="185"/>
      <c r="P48" s="185"/>
      <c r="Q48" s="185"/>
      <c r="R48" s="185" t="s">
        <v>80</v>
      </c>
      <c r="S48" s="185"/>
      <c r="T48" s="185"/>
      <c r="U48" s="185"/>
      <c r="V48" s="185"/>
      <c r="W48" s="185"/>
      <c r="X48" s="185" t="s">
        <v>80</v>
      </c>
      <c r="Y48" s="185"/>
      <c r="Z48" s="185"/>
      <c r="AA48" s="185"/>
      <c r="AB48" s="185"/>
      <c r="AC48" s="186"/>
      <c r="AD48" s="224"/>
      <c r="AE48" s="224"/>
      <c r="AF48" s="224"/>
    </row>
    <row r="49" spans="1:32" ht="14.25" customHeight="1" thickBot="1">
      <c r="A49" s="233"/>
      <c r="B49" s="233"/>
      <c r="C49" s="187" t="s">
        <v>81</v>
      </c>
      <c r="D49" s="188"/>
      <c r="E49" s="188"/>
      <c r="F49" s="188"/>
      <c r="G49" s="188"/>
      <c r="H49" s="188"/>
      <c r="I49" s="188"/>
      <c r="J49" s="188"/>
      <c r="K49" s="189"/>
      <c r="L49" s="177" t="s">
        <v>82</v>
      </c>
      <c r="M49" s="233"/>
      <c r="N49" s="233"/>
      <c r="O49" s="177" t="s">
        <v>83</v>
      </c>
      <c r="P49" s="233"/>
      <c r="Q49" s="233"/>
      <c r="R49" s="177" t="s">
        <v>82</v>
      </c>
      <c r="S49" s="233"/>
      <c r="T49" s="233"/>
      <c r="U49" s="177" t="s">
        <v>83</v>
      </c>
      <c r="V49" s="233"/>
      <c r="W49" s="233"/>
      <c r="X49" s="177" t="s">
        <v>82</v>
      </c>
      <c r="Y49" s="233"/>
      <c r="Z49" s="233"/>
      <c r="AA49" s="177" t="s">
        <v>83</v>
      </c>
      <c r="AB49" s="233"/>
      <c r="AC49" s="234"/>
      <c r="AD49" s="108"/>
      <c r="AE49" s="108"/>
      <c r="AF49" s="108"/>
    </row>
    <row r="50" spans="1:32" ht="14.25" customHeight="1" thickBot="1">
      <c r="A50" s="178" t="s">
        <v>24</v>
      </c>
      <c r="B50" s="178">
        <f ca="1">COUNTIF(L14:L47,"=F")</f>
        <v>6</v>
      </c>
      <c r="C50" s="179" t="s">
        <v>84</v>
      </c>
      <c r="D50" s="180"/>
      <c r="E50" s="180"/>
      <c r="F50" s="180"/>
      <c r="G50" s="180"/>
      <c r="H50" s="180"/>
      <c r="I50" s="180"/>
      <c r="J50" s="180"/>
      <c r="K50" s="181"/>
      <c r="L50" s="72" t="s">
        <v>15</v>
      </c>
      <c r="M50" s="72" t="s">
        <v>24</v>
      </c>
      <c r="N50" s="72" t="s">
        <v>71</v>
      </c>
      <c r="O50" s="72" t="s">
        <v>15</v>
      </c>
      <c r="P50" s="72" t="s">
        <v>24</v>
      </c>
      <c r="Q50" s="72" t="s">
        <v>71</v>
      </c>
      <c r="R50" s="72" t="s">
        <v>15</v>
      </c>
      <c r="S50" s="72" t="s">
        <v>24</v>
      </c>
      <c r="T50" s="72" t="s">
        <v>71</v>
      </c>
      <c r="U50" s="72" t="s">
        <v>15</v>
      </c>
      <c r="V50" s="72" t="s">
        <v>24</v>
      </c>
      <c r="W50" s="72" t="s">
        <v>71</v>
      </c>
      <c r="X50" s="72" t="s">
        <v>15</v>
      </c>
      <c r="Y50" s="72" t="s">
        <v>24</v>
      </c>
      <c r="Z50" s="72" t="s">
        <v>71</v>
      </c>
      <c r="AA50" s="72" t="s">
        <v>15</v>
      </c>
      <c r="AB50" s="72" t="s">
        <v>24</v>
      </c>
      <c r="AC50" s="90" t="s">
        <v>71</v>
      </c>
      <c r="AD50" s="224"/>
      <c r="AE50" s="224"/>
      <c r="AF50" s="224"/>
    </row>
    <row r="51" spans="1:32" ht="15" customHeight="1" thickBot="1">
      <c r="A51" s="233"/>
      <c r="B51" s="233"/>
      <c r="C51" s="179" t="s">
        <v>85</v>
      </c>
      <c r="D51" s="180"/>
      <c r="E51" s="180"/>
      <c r="F51" s="180"/>
      <c r="G51" s="180"/>
      <c r="H51" s="180"/>
      <c r="I51" s="180"/>
      <c r="J51" s="180"/>
      <c r="K51" s="181"/>
      <c r="L51" s="91">
        <f ca="1">COUNTIFS(L14:L46,"=M",P14:P46,"&gt;=9,5")</f>
        <v>27</v>
      </c>
      <c r="M51" s="91">
        <f ca="1">COUNTIFS(L14:L46,"=F",P14:P46,"&gt;=9,5")</f>
        <v>6</v>
      </c>
      <c r="N51" s="92">
        <f ca="1">(M51+L51)</f>
        <v>33</v>
      </c>
      <c r="O51" s="93">
        <f ca="1">COUNTIFS(L14:L46,"=M",P14:P46,"&lt;9,5")</f>
        <v>0</v>
      </c>
      <c r="P51" s="93">
        <f ca="1">COUNTIFS(L14:L46,"=F",P14:P46,"&lt;9,5")</f>
        <v>0</v>
      </c>
      <c r="Q51" s="94">
        <f ca="1">(P51+O51)</f>
        <v>0</v>
      </c>
      <c r="R51" s="91">
        <f ca="1">COUNTIFS(L14:L46,"=M",T14:T46,"&gt;=9,5")</f>
        <v>27</v>
      </c>
      <c r="S51" s="91">
        <f ca="1">COUNTIFS(L14:L46,"=F",T14:T46,"&gt;=9,5")</f>
        <v>6</v>
      </c>
      <c r="T51" s="92">
        <f ca="1">(S51+R51)</f>
        <v>33</v>
      </c>
      <c r="U51" s="93">
        <f ca="1">COUNTIFS(L14:L46,"=M",T14:T46,"&lt;9,5")</f>
        <v>0</v>
      </c>
      <c r="V51" s="93">
        <f ca="1">COUNTIFS(L14:L46,"=F",T14:T46,"&lt;9,5")</f>
        <v>0</v>
      </c>
      <c r="W51" s="94">
        <f ca="1">(V51+U51)</f>
        <v>0</v>
      </c>
      <c r="X51" s="91">
        <f ca="1">COUNTIFS(L14:L46,"=M",X14:X46,"&gt;=9,5")</f>
        <v>27</v>
      </c>
      <c r="Y51" s="91">
        <f ca="1">COUNTIFS(L14:L46,"=F",X14:X46,"&gt;=9,5")</f>
        <v>6</v>
      </c>
      <c r="Z51" s="92">
        <f ca="1">(Y51+X51)</f>
        <v>33</v>
      </c>
      <c r="AA51" s="93">
        <f ca="1">COUNTIFS(L14:L46,"=M",X14:X46,"&lt;9,5")</f>
        <v>0</v>
      </c>
      <c r="AB51" s="93">
        <f ca="1">COUNTIFS(L14:L46,"=F",X14:X46,"&lt;9,5")</f>
        <v>0</v>
      </c>
      <c r="AC51" s="95">
        <f ca="1">(AB51+AA51)</f>
        <v>0</v>
      </c>
      <c r="AD51" s="224"/>
      <c r="AE51" s="224"/>
      <c r="AF51" s="224"/>
    </row>
    <row r="52" spans="1:32" ht="14.25" customHeight="1" thickBot="1">
      <c r="A52" s="178" t="s">
        <v>71</v>
      </c>
      <c r="B52" s="178">
        <f ca="1">(B48+B50)</f>
        <v>34</v>
      </c>
      <c r="C52" s="179" t="s">
        <v>86</v>
      </c>
      <c r="D52" s="180"/>
      <c r="E52" s="180"/>
      <c r="F52" s="180"/>
      <c r="G52" s="180"/>
      <c r="H52" s="180"/>
      <c r="I52" s="180"/>
      <c r="J52" s="180"/>
      <c r="K52" s="181"/>
      <c r="L52" s="190" t="s">
        <v>87</v>
      </c>
      <c r="M52" s="233"/>
      <c r="N52" s="233"/>
      <c r="O52" s="190" t="s">
        <v>87</v>
      </c>
      <c r="P52" s="233"/>
      <c r="Q52" s="233"/>
      <c r="R52" s="190" t="s">
        <v>87</v>
      </c>
      <c r="S52" s="233"/>
      <c r="T52" s="233"/>
      <c r="U52" s="190" t="s">
        <v>87</v>
      </c>
      <c r="V52" s="233"/>
      <c r="W52" s="233"/>
      <c r="X52" s="190" t="s">
        <v>87</v>
      </c>
      <c r="Y52" s="233"/>
      <c r="Z52" s="233"/>
      <c r="AA52" s="190" t="s">
        <v>87</v>
      </c>
      <c r="AB52" s="233"/>
      <c r="AC52" s="234"/>
      <c r="AD52" s="108"/>
      <c r="AE52" s="108"/>
      <c r="AF52" s="108"/>
    </row>
    <row r="53" spans="1:32" ht="15.75" customHeight="1" thickBot="1">
      <c r="A53" s="233"/>
      <c r="B53" s="233"/>
      <c r="C53" s="179"/>
      <c r="D53" s="180"/>
      <c r="E53" s="180"/>
      <c r="F53" s="180"/>
      <c r="G53" s="180"/>
      <c r="H53" s="180"/>
      <c r="I53" s="180"/>
      <c r="J53" s="180"/>
      <c r="K53" s="181"/>
      <c r="L53" s="91">
        <f ca="1">(L51*100)/B52</f>
        <v>79.411764705882348</v>
      </c>
      <c r="M53" s="96">
        <f ca="1">(M51*100)/B52</f>
        <v>17.647058823529413</v>
      </c>
      <c r="N53" s="96">
        <f ca="1">L53+M53</f>
        <v>97.058823529411768</v>
      </c>
      <c r="O53" s="93">
        <f ca="1">(O51*100)/B52</f>
        <v>0</v>
      </c>
      <c r="P53" s="97">
        <f ca="1">(P51*100)/B52</f>
        <v>0</v>
      </c>
      <c r="Q53" s="97">
        <f ca="1">O53+P53</f>
        <v>0</v>
      </c>
      <c r="R53" s="91">
        <f ca="1">(R51*100)/B52</f>
        <v>79.411764705882348</v>
      </c>
      <c r="S53" s="96">
        <f ca="1">(S51*100)/B52</f>
        <v>17.647058823529413</v>
      </c>
      <c r="T53" s="96">
        <f ca="1">R53+S53</f>
        <v>97.058823529411768</v>
      </c>
      <c r="U53" s="93">
        <f ca="1">(U51*100)/B52</f>
        <v>0</v>
      </c>
      <c r="V53" s="97">
        <f ca="1">(V51*100)/B52</f>
        <v>17.647058823529413</v>
      </c>
      <c r="W53" s="97">
        <f ca="1">U53+V53</f>
        <v>97.058823529411768</v>
      </c>
      <c r="X53" s="91">
        <f ca="1">(X51*100)/B52</f>
        <v>79.411764705882348</v>
      </c>
      <c r="Y53" s="96">
        <f ca="1">(Y51*100)/B52</f>
        <v>17.647058823529413</v>
      </c>
      <c r="Z53" s="96">
        <f ca="1">X53+Y53</f>
        <v>97.058823529411768</v>
      </c>
      <c r="AA53" s="93">
        <f ca="1">(AA51*100)/B52</f>
        <v>0</v>
      </c>
      <c r="AB53" s="97">
        <f ca="1">(AB51*100)/B52</f>
        <v>0</v>
      </c>
      <c r="AC53" s="98">
        <f ca="1">AA53+AB53</f>
        <v>0</v>
      </c>
      <c r="AD53" s="108"/>
      <c r="AE53" s="108"/>
      <c r="AF53" s="108"/>
    </row>
    <row r="54" spans="1:32" ht="15.75" customHeight="1">
      <c r="A54" s="224"/>
      <c r="B54" s="224"/>
      <c r="C54" s="88"/>
      <c r="D54" s="88"/>
      <c r="E54" s="88"/>
      <c r="F54" s="88"/>
      <c r="G54" s="88"/>
      <c r="H54" s="88"/>
      <c r="I54" s="88"/>
      <c r="J54" s="88"/>
      <c r="K54" s="88"/>
      <c r="L54" s="235"/>
      <c r="M54" s="235"/>
      <c r="N54" s="236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</row>
    <row r="55" spans="1:32" ht="15" customHeight="1">
      <c r="A55" s="224"/>
      <c r="B55" s="155"/>
      <c r="C55" s="155"/>
      <c r="D55" s="112"/>
      <c r="E55" s="112"/>
      <c r="F55" s="112"/>
      <c r="G55" s="112"/>
      <c r="H55" s="112"/>
      <c r="I55" s="112"/>
      <c r="J55" s="112"/>
      <c r="K55" s="112"/>
      <c r="L55" s="224"/>
      <c r="M55" s="224"/>
      <c r="N55" s="224"/>
      <c r="O55" s="224"/>
      <c r="P55" s="224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224"/>
    </row>
    <row r="56" spans="1:32" ht="15.75" customHeight="1">
      <c r="A56" s="111" t="s">
        <v>88</v>
      </c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08"/>
      <c r="R56" s="108"/>
      <c r="S56" s="237" t="s">
        <v>89</v>
      </c>
      <c r="T56" s="225"/>
      <c r="U56" s="225"/>
      <c r="V56" s="225"/>
      <c r="W56" s="225"/>
      <c r="X56" s="225"/>
      <c r="Y56" s="225"/>
      <c r="Z56" s="225"/>
      <c r="AA56" s="225"/>
      <c r="AB56" s="225"/>
      <c r="AC56" s="225"/>
      <c r="AD56" s="108"/>
      <c r="AE56" s="108"/>
      <c r="AF56" s="108"/>
    </row>
    <row r="57" spans="1:32" ht="15" customHeight="1">
      <c r="A57" s="224"/>
      <c r="B57" s="155"/>
      <c r="C57" s="155"/>
      <c r="D57" s="112"/>
      <c r="E57" s="112"/>
      <c r="F57" s="112"/>
      <c r="G57" s="112"/>
      <c r="H57" s="112"/>
      <c r="I57" s="112"/>
      <c r="J57" s="112"/>
      <c r="K57" s="112"/>
      <c r="L57" s="224"/>
      <c r="M57" s="224"/>
      <c r="N57" s="224"/>
      <c r="O57" s="224"/>
      <c r="P57" s="224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</row>
    <row r="58" spans="1:32" ht="15.75" customHeight="1">
      <c r="A58" s="108"/>
      <c r="B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</row>
    <row r="59" spans="1:32" ht="15.75" customHeight="1">
      <c r="A59" s="108"/>
      <c r="B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108"/>
    </row>
    <row r="60" spans="1:32" ht="15.75" customHeight="1">
      <c r="A60" s="108"/>
      <c r="B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</row>
    <row r="61" spans="1:32" ht="15.75" customHeight="1">
      <c r="A61" s="108"/>
      <c r="B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</row>
    <row r="62" spans="1:32" ht="15.75" customHeight="1">
      <c r="A62" s="108"/>
      <c r="B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</row>
    <row r="63" spans="1:32" ht="15.75" customHeight="1">
      <c r="A63" s="108"/>
      <c r="B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</row>
    <row r="64" spans="1:32" ht="15.75" customHeight="1">
      <c r="A64" s="108"/>
      <c r="B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mergeCells count="124">
    <mergeCell ref="B57:C57"/>
    <mergeCell ref="U52:W52"/>
    <mergeCell ref="X52:Z52"/>
    <mergeCell ref="AA52:AC52"/>
    <mergeCell ref="C53:K53"/>
    <mergeCell ref="B55:C55"/>
    <mergeCell ref="S56:AC56"/>
    <mergeCell ref="A52:A53"/>
    <mergeCell ref="B52:B53"/>
    <mergeCell ref="C52:K52"/>
    <mergeCell ref="L52:N52"/>
    <mergeCell ref="O52:Q52"/>
    <mergeCell ref="R52:T52"/>
    <mergeCell ref="O49:Q49"/>
    <mergeCell ref="R49:T49"/>
    <mergeCell ref="U49:W49"/>
    <mergeCell ref="X49:Z49"/>
    <mergeCell ref="AA49:AC49"/>
    <mergeCell ref="A50:A51"/>
    <mergeCell ref="B50:B51"/>
    <mergeCell ref="C50:K50"/>
    <mergeCell ref="C51:K51"/>
    <mergeCell ref="A48:A49"/>
    <mergeCell ref="B48:B49"/>
    <mergeCell ref="C48:K48"/>
    <mergeCell ref="L48:Q48"/>
    <mergeCell ref="R48:W48"/>
    <mergeCell ref="X48:AC48"/>
    <mergeCell ref="C49:K49"/>
    <mergeCell ref="L49:N49"/>
    <mergeCell ref="C45:K45"/>
    <mergeCell ref="Z45:AB45"/>
    <mergeCell ref="C46:K46"/>
    <mergeCell ref="Z46:AB46"/>
    <mergeCell ref="C42:K42"/>
    <mergeCell ref="Z42:AB42"/>
    <mergeCell ref="C43:K43"/>
    <mergeCell ref="Z43:AB43"/>
    <mergeCell ref="C44:K44"/>
    <mergeCell ref="Z44:AB44"/>
    <mergeCell ref="C39:K39"/>
    <mergeCell ref="Z39:AB39"/>
    <mergeCell ref="C40:K40"/>
    <mergeCell ref="Z40:AB40"/>
    <mergeCell ref="C41:K41"/>
    <mergeCell ref="Z41:AB41"/>
    <mergeCell ref="C36:K36"/>
    <mergeCell ref="Z36:AB36"/>
    <mergeCell ref="C37:K37"/>
    <mergeCell ref="Z37:AB37"/>
    <mergeCell ref="C38:K38"/>
    <mergeCell ref="Z38:AB38"/>
    <mergeCell ref="C33:K33"/>
    <mergeCell ref="Z33:AB33"/>
    <mergeCell ref="C34:K34"/>
    <mergeCell ref="Z34:AB34"/>
    <mergeCell ref="C35:K35"/>
    <mergeCell ref="Z35:AB35"/>
    <mergeCell ref="C30:K30"/>
    <mergeCell ref="Z30:AB30"/>
    <mergeCell ref="C31:K31"/>
    <mergeCell ref="Z31:AB31"/>
    <mergeCell ref="C32:K32"/>
    <mergeCell ref="Z32:AB32"/>
    <mergeCell ref="C27:K27"/>
    <mergeCell ref="Z27:AB27"/>
    <mergeCell ref="C28:K28"/>
    <mergeCell ref="Z28:AB28"/>
    <mergeCell ref="C29:K29"/>
    <mergeCell ref="Z29:AB29"/>
    <mergeCell ref="C24:K24"/>
    <mergeCell ref="Z24:AB24"/>
    <mergeCell ref="C25:K25"/>
    <mergeCell ref="Z25:AB25"/>
    <mergeCell ref="C26:K26"/>
    <mergeCell ref="Z26:AB26"/>
    <mergeCell ref="C21:K21"/>
    <mergeCell ref="Z21:AB21"/>
    <mergeCell ref="C22:K22"/>
    <mergeCell ref="Z22:AB22"/>
    <mergeCell ref="C23:K23"/>
    <mergeCell ref="Z23:AB23"/>
    <mergeCell ref="C18:K18"/>
    <mergeCell ref="Z18:AB18"/>
    <mergeCell ref="C19:K19"/>
    <mergeCell ref="Z19:AB19"/>
    <mergeCell ref="C20:K20"/>
    <mergeCell ref="Z20:AB20"/>
    <mergeCell ref="Q12:Q13"/>
    <mergeCell ref="R12:T12"/>
    <mergeCell ref="U12:U13"/>
    <mergeCell ref="C15:K15"/>
    <mergeCell ref="Z15:AB15"/>
    <mergeCell ref="C16:K16"/>
    <mergeCell ref="Z16:AB16"/>
    <mergeCell ref="C17:K17"/>
    <mergeCell ref="Z17:AB17"/>
    <mergeCell ref="V12:X12"/>
    <mergeCell ref="Y12:Y13"/>
    <mergeCell ref="Z12:AB13"/>
    <mergeCell ref="C47:K47"/>
    <mergeCell ref="Z47:AB47"/>
    <mergeCell ref="A6:AC6"/>
    <mergeCell ref="A7:AC7"/>
    <mergeCell ref="A8:AC8"/>
    <mergeCell ref="A9:AC9"/>
    <mergeCell ref="E10:P10"/>
    <mergeCell ref="T10:AC10"/>
    <mergeCell ref="A1:C1"/>
    <mergeCell ref="A2:C2"/>
    <mergeCell ref="U2:AC3"/>
    <mergeCell ref="A4:C4"/>
    <mergeCell ref="V4:Z4"/>
    <mergeCell ref="A5:AC5"/>
    <mergeCell ref="AC12:AC13"/>
    <mergeCell ref="C14:K14"/>
    <mergeCell ref="Z14:AB14"/>
    <mergeCell ref="A11:A13"/>
    <mergeCell ref="B11:B13"/>
    <mergeCell ref="C11:K13"/>
    <mergeCell ref="L11:L13"/>
    <mergeCell ref="M11:AC11"/>
    <mergeCell ref="M12:M13"/>
    <mergeCell ref="N12:P12"/>
  </mergeCells>
  <conditionalFormatting sqref="M14:P47">
    <cfRule type="cellIs" dxfId="131" priority="22" stopIfTrue="1" operator="greaterThanOrEqual">
      <formula>9.5</formula>
    </cfRule>
    <cfRule type="cellIs" dxfId="130" priority="23" stopIfTrue="1" operator="lessThan">
      <formula>9.5</formula>
    </cfRule>
  </conditionalFormatting>
  <conditionalFormatting sqref="V4">
    <cfRule type="cellIs" dxfId="129" priority="15" stopIfTrue="1" operator="lessThanOrEqual">
      <formula>9</formula>
    </cfRule>
  </conditionalFormatting>
  <conditionalFormatting sqref="V4">
    <cfRule type="cellIs" dxfId="128" priority="16" stopIfTrue="1" operator="greaterThanOrEqual">
      <formula>9.5</formula>
    </cfRule>
  </conditionalFormatting>
  <conditionalFormatting sqref="V4">
    <cfRule type="cellIs" dxfId="127" priority="17" stopIfTrue="1" operator="greaterThanOrEqual">
      <formula>10</formula>
    </cfRule>
  </conditionalFormatting>
  <conditionalFormatting sqref="V4">
    <cfRule type="cellIs" dxfId="126" priority="18" stopIfTrue="1" operator="lessThanOrEqual">
      <formula>9</formula>
    </cfRule>
  </conditionalFormatting>
  <conditionalFormatting sqref="V4">
    <cfRule type="cellIs" dxfId="125" priority="19" stopIfTrue="1" operator="lessThan">
      <formula>9.4</formula>
    </cfRule>
    <cfRule type="cellIs" dxfId="124" priority="20" stopIfTrue="1" operator="lessThanOrEqual">
      <formula>9.4</formula>
    </cfRule>
  </conditionalFormatting>
  <conditionalFormatting sqref="V4">
    <cfRule type="cellIs" dxfId="123" priority="21" stopIfTrue="1" operator="greaterThanOrEqual">
      <formula>9.5</formula>
    </cfRule>
  </conditionalFormatting>
  <conditionalFormatting sqref="T14:T47">
    <cfRule type="cellIs" dxfId="122" priority="13" stopIfTrue="1" operator="greaterThanOrEqual">
      <formula>9.5</formula>
    </cfRule>
    <cfRule type="cellIs" dxfId="121" priority="14" stopIfTrue="1" operator="lessThan">
      <formula>9.5</formula>
    </cfRule>
  </conditionalFormatting>
  <conditionalFormatting sqref="X14:X47">
    <cfRule type="cellIs" dxfId="120" priority="11" stopIfTrue="1" operator="greaterThanOrEqual">
      <formula>9.5</formula>
    </cfRule>
    <cfRule type="cellIs" dxfId="119" priority="12" stopIfTrue="1" operator="lessThan">
      <formula>9.5</formula>
    </cfRule>
  </conditionalFormatting>
  <conditionalFormatting sqref="Y14:Y47">
    <cfRule type="cellIs" dxfId="118" priority="9" stopIfTrue="1" operator="greaterThanOrEqual">
      <formula>9.5</formula>
    </cfRule>
    <cfRule type="cellIs" dxfId="117" priority="10" stopIfTrue="1" operator="lessThan">
      <formula>9.5</formula>
    </cfRule>
  </conditionalFormatting>
  <conditionalFormatting sqref="R14:S47">
    <cfRule type="cellIs" dxfId="116" priority="3" stopIfTrue="1" operator="greaterThanOrEqual">
      <formula>9.5</formula>
    </cfRule>
    <cfRule type="cellIs" dxfId="115" priority="4" stopIfTrue="1" operator="lessThan">
      <formula>9.5</formula>
    </cfRule>
  </conditionalFormatting>
  <conditionalFormatting sqref="V14:W47">
    <cfRule type="cellIs" dxfId="114" priority="1" stopIfTrue="1" operator="greaterThanOrEqual">
      <formula>9.5</formula>
    </cfRule>
    <cfRule type="cellIs" dxfId="113" priority="2" stopIfTrue="1" operator="lessThan">
      <formula>9.5</formula>
    </cfRule>
  </conditionalFormatting>
  <dataValidations count="2">
    <dataValidation type="decimal" allowBlank="1" showErrorMessage="1" sqref="X14:X47 T14:T47 P14:P47" xr:uid="{00000000-0002-0000-0400-000000000000}">
      <formula1>0</formula1>
      <formula2>20</formula2>
    </dataValidation>
    <dataValidation type="decimal" allowBlank="1" showInputMessage="1" showErrorMessage="1" prompt="Nota Inválida - A nota do aluno so pode ser de 0 - 20" sqref="N14:O47 R14:S47 V14:W47" xr:uid="{00000000-0002-0000-0400-000001000000}">
      <formula1>0</formula1>
      <formula2>20</formula2>
    </dataValidation>
  </dataValidations>
  <pageMargins left="0.31496062992125984" right="0.31496062992125984" top="0.39370078740157483" bottom="0.39370078740157483" header="0" footer="0"/>
  <pageSetup paperSize="9" scale="5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1"/>
  <dimension ref="A1:AF988"/>
  <sheetViews>
    <sheetView zoomScale="85" zoomScaleNormal="85" workbookViewId="0">
      <selection activeCell="V14" sqref="V14:W47"/>
    </sheetView>
  </sheetViews>
  <sheetFormatPr defaultColWidth="14.42578125" defaultRowHeight="15" customHeight="1"/>
  <cols>
    <col min="1" max="1" width="6.140625" style="99" customWidth="1"/>
    <col min="2" max="2" width="10.7109375" style="99" customWidth="1"/>
    <col min="3" max="10" width="5" style="75" customWidth="1"/>
    <col min="11" max="11" width="10.140625" style="75" customWidth="1"/>
    <col min="12" max="12" width="4.140625" style="99" customWidth="1"/>
    <col min="13" max="13" width="3.42578125" style="99" customWidth="1"/>
    <col min="14" max="15" width="5.28515625" style="99" customWidth="1"/>
    <col min="16" max="16" width="5.7109375" style="99" bestFit="1" customWidth="1"/>
    <col min="17" max="17" width="4.28515625" style="99" customWidth="1"/>
    <col min="18" max="18" width="5.28515625" style="99" customWidth="1"/>
    <col min="19" max="19" width="5.5703125" style="99" customWidth="1"/>
    <col min="20" max="20" width="5.42578125" style="99" customWidth="1"/>
    <col min="21" max="21" width="4.42578125" style="99" customWidth="1"/>
    <col min="22" max="22" width="5.28515625" style="99" customWidth="1"/>
    <col min="23" max="23" width="5" style="99" customWidth="1"/>
    <col min="24" max="24" width="5.7109375" style="99" bestFit="1" customWidth="1"/>
    <col min="25" max="25" width="5.85546875" style="99" customWidth="1"/>
    <col min="26" max="29" width="6" style="99" customWidth="1"/>
    <col min="30" max="32" width="8.7109375" style="99" customWidth="1"/>
    <col min="33" max="16384" width="14.42578125" style="99"/>
  </cols>
  <sheetData>
    <row r="1" spans="1:32" ht="14.45" customHeight="1">
      <c r="A1" s="151" t="s">
        <v>53</v>
      </c>
      <c r="B1" s="151"/>
      <c r="C1" s="151"/>
      <c r="D1" s="112"/>
      <c r="E1" s="112"/>
      <c r="F1" s="112"/>
      <c r="G1" s="112"/>
      <c r="H1" s="112"/>
      <c r="I1" s="112"/>
      <c r="J1" s="112"/>
      <c r="K1" s="112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224"/>
      <c r="AE1" s="224"/>
      <c r="AF1" s="224"/>
    </row>
    <row r="2" spans="1:32" ht="15" customHeight="1">
      <c r="A2" s="152" t="s">
        <v>54</v>
      </c>
      <c r="B2" s="153"/>
      <c r="C2" s="153"/>
      <c r="D2" s="110"/>
      <c r="E2" s="110"/>
      <c r="F2" s="110"/>
      <c r="G2" s="110"/>
      <c r="H2" s="110"/>
      <c r="I2" s="110"/>
      <c r="J2" s="110"/>
      <c r="K2" s="110"/>
      <c r="L2" s="65"/>
      <c r="M2" s="65"/>
      <c r="N2" s="65"/>
      <c r="O2" s="65"/>
      <c r="P2" s="65"/>
      <c r="Q2" s="65"/>
      <c r="R2" s="65"/>
      <c r="S2" s="65"/>
      <c r="T2" s="65"/>
      <c r="U2" s="154"/>
      <c r="V2" s="154"/>
      <c r="W2" s="154"/>
      <c r="X2" s="154"/>
      <c r="Y2" s="154"/>
      <c r="Z2" s="154"/>
      <c r="AA2" s="154"/>
      <c r="AB2" s="154"/>
      <c r="AC2" s="154"/>
      <c r="AD2" s="224"/>
      <c r="AE2" s="224"/>
      <c r="AF2" s="224"/>
    </row>
    <row r="3" spans="1:32" ht="15" customHeight="1">
      <c r="A3" s="66"/>
      <c r="B3" s="67"/>
      <c r="C3" s="74"/>
      <c r="D3" s="74"/>
      <c r="E3" s="74"/>
      <c r="F3" s="74"/>
      <c r="G3" s="74"/>
      <c r="H3" s="74"/>
      <c r="I3" s="74"/>
      <c r="J3" s="74"/>
      <c r="K3" s="74"/>
      <c r="L3" s="65"/>
      <c r="M3" s="65"/>
      <c r="N3" s="65"/>
      <c r="O3" s="65"/>
      <c r="P3" s="65"/>
      <c r="Q3" s="65"/>
      <c r="R3" s="65"/>
      <c r="S3" s="65"/>
      <c r="T3" s="68"/>
      <c r="U3" s="154"/>
      <c r="V3" s="154"/>
      <c r="W3" s="154"/>
      <c r="X3" s="154"/>
      <c r="Y3" s="154"/>
      <c r="Z3" s="154"/>
      <c r="AA3" s="154"/>
      <c r="AB3" s="154"/>
      <c r="AC3" s="154"/>
      <c r="AD3" s="224"/>
      <c r="AE3" s="224"/>
      <c r="AF3" s="224"/>
    </row>
    <row r="4" spans="1:32" ht="15" customHeight="1">
      <c r="A4" s="155" t="s">
        <v>55</v>
      </c>
      <c r="B4" s="225"/>
      <c r="C4" s="225"/>
      <c r="D4" s="110"/>
      <c r="E4" s="110"/>
      <c r="F4" s="110"/>
      <c r="G4" s="110"/>
      <c r="H4" s="110"/>
      <c r="I4" s="110"/>
      <c r="J4" s="110"/>
      <c r="K4" s="110"/>
      <c r="L4" s="65"/>
      <c r="M4" s="65"/>
      <c r="N4" s="65"/>
      <c r="O4" s="65"/>
      <c r="P4" s="65"/>
      <c r="Q4" s="65"/>
      <c r="R4" s="65"/>
      <c r="S4" s="65"/>
      <c r="T4" s="69"/>
      <c r="U4" s="69"/>
      <c r="V4" s="156"/>
      <c r="W4" s="156"/>
      <c r="X4" s="156"/>
      <c r="Y4" s="156"/>
      <c r="Z4" s="156"/>
      <c r="AA4" s="113"/>
      <c r="AB4" s="113"/>
      <c r="AC4" s="113"/>
      <c r="AD4" s="224"/>
      <c r="AE4" s="224"/>
      <c r="AF4" s="224"/>
    </row>
    <row r="5" spans="1:32">
      <c r="A5" s="146" t="s">
        <v>0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4"/>
      <c r="AE5" s="224"/>
      <c r="AF5" s="224"/>
    </row>
    <row r="6" spans="1:32">
      <c r="A6" s="146" t="s">
        <v>56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4"/>
      <c r="AE6" s="226"/>
      <c r="AF6" s="227"/>
    </row>
    <row r="7" spans="1:32">
      <c r="A7" s="146" t="s">
        <v>1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  <c r="AA7" s="225"/>
      <c r="AB7" s="225"/>
      <c r="AC7" s="225"/>
      <c r="AD7" s="224"/>
      <c r="AE7" s="226"/>
      <c r="AF7" s="227"/>
    </row>
    <row r="8" spans="1:32">
      <c r="A8" s="147" t="s">
        <v>57</v>
      </c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5"/>
      <c r="X8" s="225"/>
      <c r="Y8" s="225"/>
      <c r="Z8" s="225"/>
      <c r="AA8" s="225"/>
      <c r="AB8" s="225"/>
      <c r="AC8" s="225"/>
      <c r="AD8" s="224"/>
      <c r="AE8" s="226"/>
      <c r="AF8" s="227"/>
    </row>
    <row r="9" spans="1:32" ht="28.5" customHeight="1" thickBot="1">
      <c r="A9" s="148" t="s">
        <v>58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224"/>
      <c r="AE9" s="228"/>
      <c r="AF9" s="227"/>
    </row>
    <row r="10" spans="1:32" ht="21" thickBot="1">
      <c r="A10" s="87" t="s">
        <v>59</v>
      </c>
      <c r="B10" s="89"/>
      <c r="C10" s="79"/>
      <c r="D10" s="79"/>
      <c r="E10" s="149" t="s">
        <v>93</v>
      </c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50"/>
      <c r="Q10" s="87" t="s">
        <v>61</v>
      </c>
      <c r="R10" s="89"/>
      <c r="S10" s="89"/>
      <c r="T10" s="149" t="s">
        <v>62</v>
      </c>
      <c r="U10" s="149"/>
      <c r="V10" s="149"/>
      <c r="W10" s="149"/>
      <c r="X10" s="149"/>
      <c r="Y10" s="149"/>
      <c r="Z10" s="149"/>
      <c r="AA10" s="149"/>
      <c r="AB10" s="149"/>
      <c r="AC10" s="150"/>
      <c r="AD10" s="224"/>
      <c r="AE10" s="224"/>
      <c r="AF10" s="224"/>
    </row>
    <row r="11" spans="1:32" ht="26.25" customHeight="1" thickBot="1">
      <c r="A11" s="157" t="s">
        <v>63</v>
      </c>
      <c r="B11" s="157" t="s">
        <v>64</v>
      </c>
      <c r="C11" s="158" t="s">
        <v>65</v>
      </c>
      <c r="D11" s="159"/>
      <c r="E11" s="159"/>
      <c r="F11" s="159"/>
      <c r="G11" s="159"/>
      <c r="H11" s="159"/>
      <c r="I11" s="159"/>
      <c r="J11" s="159"/>
      <c r="K11" s="160"/>
      <c r="L11" s="167" t="s">
        <v>10</v>
      </c>
      <c r="M11" s="168" t="s">
        <v>66</v>
      </c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30"/>
      <c r="AD11" s="224"/>
      <c r="AE11" s="224"/>
      <c r="AF11" s="224"/>
    </row>
    <row r="12" spans="1:32" ht="16.5" thickBot="1">
      <c r="A12" s="231"/>
      <c r="B12" s="231"/>
      <c r="C12" s="161"/>
      <c r="D12" s="162"/>
      <c r="E12" s="162"/>
      <c r="F12" s="162"/>
      <c r="G12" s="162"/>
      <c r="H12" s="162"/>
      <c r="I12" s="162"/>
      <c r="J12" s="162"/>
      <c r="K12" s="163"/>
      <c r="L12" s="231"/>
      <c r="M12" s="157" t="s">
        <v>24</v>
      </c>
      <c r="N12" s="169" t="s">
        <v>67</v>
      </c>
      <c r="O12" s="229"/>
      <c r="P12" s="230"/>
      <c r="Q12" s="157" t="s">
        <v>24</v>
      </c>
      <c r="R12" s="169" t="s">
        <v>68</v>
      </c>
      <c r="S12" s="229"/>
      <c r="T12" s="230"/>
      <c r="U12" s="157" t="s">
        <v>69</v>
      </c>
      <c r="V12" s="170" t="s">
        <v>70</v>
      </c>
      <c r="W12" s="229"/>
      <c r="X12" s="230"/>
      <c r="Y12" s="157" t="s">
        <v>71</v>
      </c>
      <c r="Z12" s="171" t="s">
        <v>72</v>
      </c>
      <c r="AA12" s="172"/>
      <c r="AB12" s="173"/>
      <c r="AC12" s="157" t="s">
        <v>63</v>
      </c>
      <c r="AD12" s="224"/>
      <c r="AE12" s="224"/>
      <c r="AF12" s="108"/>
    </row>
    <row r="13" spans="1:32">
      <c r="A13" s="232"/>
      <c r="B13" s="232"/>
      <c r="C13" s="164"/>
      <c r="D13" s="165"/>
      <c r="E13" s="165"/>
      <c r="F13" s="165"/>
      <c r="G13" s="165"/>
      <c r="H13" s="165"/>
      <c r="I13" s="165"/>
      <c r="J13" s="165"/>
      <c r="K13" s="166"/>
      <c r="L13" s="232"/>
      <c r="M13" s="232"/>
      <c r="N13" s="70" t="s">
        <v>73</v>
      </c>
      <c r="O13" s="70" t="s">
        <v>74</v>
      </c>
      <c r="P13" s="70" t="s">
        <v>75</v>
      </c>
      <c r="Q13" s="232"/>
      <c r="R13" s="70" t="s">
        <v>73</v>
      </c>
      <c r="S13" s="70" t="s">
        <v>74</v>
      </c>
      <c r="T13" s="70" t="s">
        <v>76</v>
      </c>
      <c r="U13" s="232"/>
      <c r="V13" s="70" t="s">
        <v>73</v>
      </c>
      <c r="W13" s="70" t="s">
        <v>74</v>
      </c>
      <c r="X13" s="70" t="s">
        <v>77</v>
      </c>
      <c r="Y13" s="232"/>
      <c r="Z13" s="174"/>
      <c r="AA13" s="175"/>
      <c r="AB13" s="176"/>
      <c r="AC13" s="232"/>
      <c r="AD13" s="224"/>
      <c r="AE13" s="224"/>
      <c r="AF13" s="108"/>
    </row>
    <row r="14" spans="1:32" ht="15.75">
      <c r="A14" s="76">
        <f ca="1">LISTA!A8</f>
        <v>1</v>
      </c>
      <c r="B14" s="76">
        <f ca="1">LISTA!B8</f>
        <v>71620</v>
      </c>
      <c r="C14" s="140" t="str">
        <f ca="1">LISTA!C8</f>
        <v>AFONSO DIVOVO VUNGUILA</v>
      </c>
      <c r="D14" s="141"/>
      <c r="E14" s="141"/>
      <c r="F14" s="141"/>
      <c r="G14" s="141"/>
      <c r="H14" s="141"/>
      <c r="I14" s="141"/>
      <c r="J14" s="141"/>
      <c r="K14" s="142"/>
      <c r="L14" s="76" t="str">
        <f ca="1">LISTA!D8</f>
        <v>M</v>
      </c>
      <c r="M14" s="77"/>
      <c r="N14" s="71">
        <v>20</v>
      </c>
      <c r="O14" s="71">
        <v>20</v>
      </c>
      <c r="P14" s="73">
        <f t="shared" ref="P14:P46" ca="1" si="0">IFERROR(AVERAGE(N14:O14),0)</f>
        <v>20</v>
      </c>
      <c r="Q14" s="80"/>
      <c r="R14" s="71">
        <v>20</v>
      </c>
      <c r="S14" s="71">
        <v>20</v>
      </c>
      <c r="T14" s="71">
        <f ca="1">IFERROR(AVERAGE(R14:S14),0)</f>
        <v>20</v>
      </c>
      <c r="U14" s="81"/>
      <c r="V14" s="71">
        <v>20</v>
      </c>
      <c r="W14" s="71">
        <v>20</v>
      </c>
      <c r="X14" s="71">
        <f ca="1">IFERROR(AVERAGE(V14:W14),0)</f>
        <v>20</v>
      </c>
      <c r="Y14" s="71">
        <f ca="1">AVERAGE(X14,T14,P14)</f>
        <v>20</v>
      </c>
      <c r="Z14" s="143"/>
      <c r="AA14" s="144"/>
      <c r="AB14" s="145"/>
      <c r="AC14" s="76">
        <f ca="1">A14</f>
        <v>1</v>
      </c>
      <c r="AD14" s="224"/>
      <c r="AE14" s="224"/>
      <c r="AF14" s="108"/>
    </row>
    <row r="15" spans="1:32" ht="15.75">
      <c r="A15" s="76">
        <f ca="1">LISTA!A9</f>
        <v>2</v>
      </c>
      <c r="B15" s="76">
        <f ca="1">LISTA!B9</f>
        <v>71621</v>
      </c>
      <c r="C15" s="140" t="str">
        <f ca="1">LISTA!C9</f>
        <v>AFONSO DOMINGOS NDOMBAXI</v>
      </c>
      <c r="D15" s="141"/>
      <c r="E15" s="141"/>
      <c r="F15" s="141"/>
      <c r="G15" s="141"/>
      <c r="H15" s="141"/>
      <c r="I15" s="141"/>
      <c r="J15" s="141"/>
      <c r="K15" s="142"/>
      <c r="L15" s="76" t="str">
        <f ca="1">LISTA!D9</f>
        <v>M</v>
      </c>
      <c r="M15" s="78"/>
      <c r="N15" s="71">
        <v>20</v>
      </c>
      <c r="O15" s="71">
        <v>20</v>
      </c>
      <c r="P15" s="83">
        <f t="shared" ca="1" si="0"/>
        <v>20</v>
      </c>
      <c r="Q15" s="82"/>
      <c r="R15" s="71">
        <v>20</v>
      </c>
      <c r="S15" s="71">
        <v>20</v>
      </c>
      <c r="T15" s="84">
        <f t="shared" ref="T15:T46" ca="1" si="1">IFERROR(AVERAGE(R15:S15),0)</f>
        <v>20</v>
      </c>
      <c r="U15" s="85"/>
      <c r="V15" s="71">
        <v>20</v>
      </c>
      <c r="W15" s="71">
        <v>20</v>
      </c>
      <c r="X15" s="84">
        <f t="shared" ref="X15:X46" ca="1" si="2">IFERROR(AVERAGE(V15:W15),0)</f>
        <v>20</v>
      </c>
      <c r="Y15" s="84">
        <f t="shared" ref="Y15:Y46" ca="1" si="3">AVERAGE(X15,T15,P15)</f>
        <v>20</v>
      </c>
      <c r="Z15" s="143"/>
      <c r="AA15" s="144"/>
      <c r="AB15" s="145"/>
      <c r="AC15" s="86">
        <f t="shared" ref="AC15:AC46" ca="1" si="4">A15</f>
        <v>2</v>
      </c>
      <c r="AD15" s="224"/>
      <c r="AE15" s="224"/>
      <c r="AF15" s="108"/>
    </row>
    <row r="16" spans="1:32" ht="15.75">
      <c r="A16" s="76">
        <f ca="1">LISTA!A10</f>
        <v>3</v>
      </c>
      <c r="B16" s="76">
        <f ca="1">LISTA!B10</f>
        <v>71622</v>
      </c>
      <c r="C16" s="140" t="str">
        <f ca="1">LISTA!C10</f>
        <v>ALEXANDRE AFONSO JOSÉ</v>
      </c>
      <c r="D16" s="141"/>
      <c r="E16" s="141"/>
      <c r="F16" s="141"/>
      <c r="G16" s="141"/>
      <c r="H16" s="141"/>
      <c r="I16" s="141"/>
      <c r="J16" s="141"/>
      <c r="K16" s="142"/>
      <c r="L16" s="76" t="str">
        <f ca="1">LISTA!D10</f>
        <v>M</v>
      </c>
      <c r="M16" s="78"/>
      <c r="N16" s="71">
        <v>20</v>
      </c>
      <c r="O16" s="71">
        <v>20</v>
      </c>
      <c r="P16" s="83">
        <f t="shared" ca="1" si="0"/>
        <v>20</v>
      </c>
      <c r="Q16" s="82"/>
      <c r="R16" s="71">
        <v>20</v>
      </c>
      <c r="S16" s="71">
        <v>20</v>
      </c>
      <c r="T16" s="84">
        <f t="shared" ca="1" si="1"/>
        <v>20</v>
      </c>
      <c r="U16" s="85"/>
      <c r="V16" s="71">
        <v>20</v>
      </c>
      <c r="W16" s="71">
        <v>20</v>
      </c>
      <c r="X16" s="84">
        <f t="shared" ca="1" si="2"/>
        <v>20</v>
      </c>
      <c r="Y16" s="84">
        <f t="shared" ca="1" si="3"/>
        <v>20</v>
      </c>
      <c r="Z16" s="143"/>
      <c r="AA16" s="144"/>
      <c r="AB16" s="145"/>
      <c r="AC16" s="86">
        <f t="shared" ca="1" si="4"/>
        <v>3</v>
      </c>
      <c r="AD16" s="224"/>
      <c r="AE16" s="224"/>
      <c r="AF16" s="108"/>
    </row>
    <row r="17" spans="1:31" ht="15.75">
      <c r="A17" s="76">
        <f ca="1">LISTA!A11</f>
        <v>4</v>
      </c>
      <c r="B17" s="76">
        <f ca="1">LISTA!B11</f>
        <v>71624</v>
      </c>
      <c r="C17" s="140" t="str">
        <f ca="1">LISTA!C11</f>
        <v>AMILTON CAPITÃO LANDU</v>
      </c>
      <c r="D17" s="141"/>
      <c r="E17" s="141"/>
      <c r="F17" s="141"/>
      <c r="G17" s="141"/>
      <c r="H17" s="141"/>
      <c r="I17" s="141"/>
      <c r="J17" s="141"/>
      <c r="K17" s="142"/>
      <c r="L17" s="76" t="str">
        <f ca="1">LISTA!D11</f>
        <v>M</v>
      </c>
      <c r="M17" s="78"/>
      <c r="N17" s="71">
        <v>20</v>
      </c>
      <c r="O17" s="71">
        <v>20</v>
      </c>
      <c r="P17" s="83">
        <f t="shared" ca="1" si="0"/>
        <v>20</v>
      </c>
      <c r="Q17" s="82"/>
      <c r="R17" s="71">
        <v>20</v>
      </c>
      <c r="S17" s="71">
        <v>20</v>
      </c>
      <c r="T17" s="84">
        <f t="shared" ca="1" si="1"/>
        <v>20</v>
      </c>
      <c r="U17" s="85"/>
      <c r="V17" s="71">
        <v>20</v>
      </c>
      <c r="W17" s="71">
        <v>20</v>
      </c>
      <c r="X17" s="84">
        <f t="shared" ca="1" si="2"/>
        <v>20</v>
      </c>
      <c r="Y17" s="84">
        <f t="shared" ca="1" si="3"/>
        <v>20</v>
      </c>
      <c r="Z17" s="143"/>
      <c r="AA17" s="144"/>
      <c r="AB17" s="145"/>
      <c r="AC17" s="86">
        <f t="shared" ca="1" si="4"/>
        <v>4</v>
      </c>
      <c r="AD17" s="224"/>
      <c r="AE17" s="224"/>
    </row>
    <row r="18" spans="1:31" ht="15.75">
      <c r="A18" s="76">
        <f ca="1">LISTA!A12</f>
        <v>5</v>
      </c>
      <c r="B18" s="76">
        <f ca="1">LISTA!B12</f>
        <v>71625</v>
      </c>
      <c r="C18" s="140" t="str">
        <f ca="1">LISTA!C12</f>
        <v>ANDRÉ SAMBO MANUEL LUEMBA</v>
      </c>
      <c r="D18" s="141"/>
      <c r="E18" s="141"/>
      <c r="F18" s="141"/>
      <c r="G18" s="141"/>
      <c r="H18" s="141"/>
      <c r="I18" s="141"/>
      <c r="J18" s="141"/>
      <c r="K18" s="142"/>
      <c r="L18" s="76" t="str">
        <f ca="1">LISTA!D12</f>
        <v>M</v>
      </c>
      <c r="M18" s="78"/>
      <c r="N18" s="71">
        <v>20</v>
      </c>
      <c r="O18" s="71">
        <v>20</v>
      </c>
      <c r="P18" s="83">
        <f t="shared" ca="1" si="0"/>
        <v>20</v>
      </c>
      <c r="Q18" s="82"/>
      <c r="R18" s="71">
        <v>20</v>
      </c>
      <c r="S18" s="71">
        <v>20</v>
      </c>
      <c r="T18" s="84">
        <f t="shared" ca="1" si="1"/>
        <v>20</v>
      </c>
      <c r="U18" s="85"/>
      <c r="V18" s="71">
        <v>20</v>
      </c>
      <c r="W18" s="71">
        <v>20</v>
      </c>
      <c r="X18" s="84">
        <f t="shared" ca="1" si="2"/>
        <v>20</v>
      </c>
      <c r="Y18" s="84">
        <f t="shared" ca="1" si="3"/>
        <v>20</v>
      </c>
      <c r="Z18" s="143"/>
      <c r="AA18" s="144"/>
      <c r="AB18" s="145"/>
      <c r="AC18" s="86">
        <f t="shared" ca="1" si="4"/>
        <v>5</v>
      </c>
      <c r="AD18" s="224"/>
      <c r="AE18" s="224"/>
    </row>
    <row r="19" spans="1:31" ht="15.75">
      <c r="A19" s="76">
        <f ca="1">LISTA!A13</f>
        <v>6</v>
      </c>
      <c r="B19" s="76">
        <f ca="1">LISTA!B13</f>
        <v>71626</v>
      </c>
      <c r="C19" s="140" t="str">
        <f ca="1">LISTA!C13</f>
        <v>ANTÓNIO AFONSO ALBERTO NGANGU</v>
      </c>
      <c r="D19" s="141"/>
      <c r="E19" s="141"/>
      <c r="F19" s="141"/>
      <c r="G19" s="141"/>
      <c r="H19" s="141"/>
      <c r="I19" s="141"/>
      <c r="J19" s="141"/>
      <c r="K19" s="142"/>
      <c r="L19" s="76" t="str">
        <f ca="1">LISTA!D13</f>
        <v>M</v>
      </c>
      <c r="M19" s="78"/>
      <c r="N19" s="71">
        <v>20</v>
      </c>
      <c r="O19" s="71">
        <v>20</v>
      </c>
      <c r="P19" s="83">
        <f t="shared" ca="1" si="0"/>
        <v>20</v>
      </c>
      <c r="Q19" s="82"/>
      <c r="R19" s="71">
        <v>20</v>
      </c>
      <c r="S19" s="71">
        <v>20</v>
      </c>
      <c r="T19" s="84">
        <f t="shared" ca="1" si="1"/>
        <v>20</v>
      </c>
      <c r="U19" s="85"/>
      <c r="V19" s="71">
        <v>20</v>
      </c>
      <c r="W19" s="71">
        <v>20</v>
      </c>
      <c r="X19" s="84">
        <f t="shared" ca="1" si="2"/>
        <v>20</v>
      </c>
      <c r="Y19" s="84">
        <f t="shared" ca="1" si="3"/>
        <v>20</v>
      </c>
      <c r="Z19" s="143"/>
      <c r="AA19" s="144"/>
      <c r="AB19" s="145"/>
      <c r="AC19" s="86">
        <f t="shared" ca="1" si="4"/>
        <v>6</v>
      </c>
      <c r="AD19" s="224"/>
      <c r="AE19" s="224"/>
    </row>
    <row r="20" spans="1:31" ht="15.75">
      <c r="A20" s="76">
        <f ca="1">LISTA!A14</f>
        <v>7</v>
      </c>
      <c r="B20" s="76">
        <f ca="1">LISTA!B14</f>
        <v>71570</v>
      </c>
      <c r="C20" s="140" t="str">
        <f ca="1">LISTA!C14</f>
        <v>ANTÓNIO KACOTE ERNESTO PAULINO</v>
      </c>
      <c r="D20" s="141"/>
      <c r="E20" s="141"/>
      <c r="F20" s="141"/>
      <c r="G20" s="141"/>
      <c r="H20" s="141"/>
      <c r="I20" s="141"/>
      <c r="J20" s="141"/>
      <c r="K20" s="142"/>
      <c r="L20" s="76" t="str">
        <f ca="1">LISTA!D14</f>
        <v>M</v>
      </c>
      <c r="M20" s="78"/>
      <c r="N20" s="71">
        <v>20</v>
      </c>
      <c r="O20" s="71">
        <v>20</v>
      </c>
      <c r="P20" s="83">
        <f t="shared" ca="1" si="0"/>
        <v>20</v>
      </c>
      <c r="Q20" s="82"/>
      <c r="R20" s="71">
        <v>20</v>
      </c>
      <c r="S20" s="71">
        <v>20</v>
      </c>
      <c r="T20" s="84">
        <f t="shared" ca="1" si="1"/>
        <v>20</v>
      </c>
      <c r="U20" s="85"/>
      <c r="V20" s="71">
        <v>20</v>
      </c>
      <c r="W20" s="71">
        <v>20</v>
      </c>
      <c r="X20" s="84">
        <f t="shared" ca="1" si="2"/>
        <v>20</v>
      </c>
      <c r="Y20" s="84">
        <f t="shared" ca="1" si="3"/>
        <v>20</v>
      </c>
      <c r="Z20" s="143"/>
      <c r="AA20" s="144"/>
      <c r="AB20" s="145"/>
      <c r="AC20" s="86">
        <f t="shared" ca="1" si="4"/>
        <v>7</v>
      </c>
      <c r="AD20" s="224"/>
      <c r="AE20" s="224"/>
    </row>
    <row r="21" spans="1:31" ht="15.75" customHeight="1">
      <c r="A21" s="76">
        <f ca="1">LISTA!A15</f>
        <v>8</v>
      </c>
      <c r="B21" s="76">
        <f ca="1">LISTA!B15</f>
        <v>71571</v>
      </c>
      <c r="C21" s="140" t="str">
        <f ca="1">LISTA!C15</f>
        <v>ANTÓNIO PEDRO JOSÉ</v>
      </c>
      <c r="D21" s="141"/>
      <c r="E21" s="141"/>
      <c r="F21" s="141"/>
      <c r="G21" s="141"/>
      <c r="H21" s="141"/>
      <c r="I21" s="141"/>
      <c r="J21" s="141"/>
      <c r="K21" s="142"/>
      <c r="L21" s="76" t="str">
        <f ca="1">LISTA!D15</f>
        <v>M</v>
      </c>
      <c r="M21" s="78"/>
      <c r="N21" s="71">
        <v>20</v>
      </c>
      <c r="O21" s="71">
        <v>20</v>
      </c>
      <c r="P21" s="83">
        <f t="shared" ca="1" si="0"/>
        <v>20</v>
      </c>
      <c r="Q21" s="82"/>
      <c r="R21" s="71">
        <v>20</v>
      </c>
      <c r="S21" s="71">
        <v>20</v>
      </c>
      <c r="T21" s="84">
        <f t="shared" ca="1" si="1"/>
        <v>20</v>
      </c>
      <c r="U21" s="85"/>
      <c r="V21" s="71">
        <v>20</v>
      </c>
      <c r="W21" s="71">
        <v>20</v>
      </c>
      <c r="X21" s="84">
        <f t="shared" ca="1" si="2"/>
        <v>20</v>
      </c>
      <c r="Y21" s="84">
        <f t="shared" ca="1" si="3"/>
        <v>20</v>
      </c>
      <c r="Z21" s="143"/>
      <c r="AA21" s="144"/>
      <c r="AB21" s="145"/>
      <c r="AC21" s="86">
        <f t="shared" ca="1" si="4"/>
        <v>8</v>
      </c>
      <c r="AD21" s="224"/>
      <c r="AE21" s="224"/>
    </row>
    <row r="22" spans="1:31" ht="15.75" customHeight="1">
      <c r="A22" s="76">
        <f ca="1">LISTA!A16</f>
        <v>9</v>
      </c>
      <c r="B22" s="76">
        <f ca="1">LISTA!B16</f>
        <v>71629</v>
      </c>
      <c r="C22" s="140" t="str">
        <f ca="1">LISTA!C16</f>
        <v>CLOTILDE TIRCIA RAMOS NOVAS</v>
      </c>
      <c r="D22" s="141"/>
      <c r="E22" s="141"/>
      <c r="F22" s="141"/>
      <c r="G22" s="141"/>
      <c r="H22" s="141"/>
      <c r="I22" s="141"/>
      <c r="J22" s="141"/>
      <c r="K22" s="142"/>
      <c r="L22" s="76" t="str">
        <f ca="1">LISTA!D16</f>
        <v>F</v>
      </c>
      <c r="M22" s="78"/>
      <c r="N22" s="71">
        <v>20</v>
      </c>
      <c r="O22" s="71">
        <v>20</v>
      </c>
      <c r="P22" s="83">
        <f t="shared" ca="1" si="0"/>
        <v>20</v>
      </c>
      <c r="Q22" s="82"/>
      <c r="R22" s="71">
        <v>20</v>
      </c>
      <c r="S22" s="71">
        <v>20</v>
      </c>
      <c r="T22" s="84">
        <f t="shared" ca="1" si="1"/>
        <v>20</v>
      </c>
      <c r="U22" s="85"/>
      <c r="V22" s="71">
        <v>20</v>
      </c>
      <c r="W22" s="71">
        <v>20</v>
      </c>
      <c r="X22" s="84">
        <f t="shared" ca="1" si="2"/>
        <v>20</v>
      </c>
      <c r="Y22" s="84">
        <f t="shared" ca="1" si="3"/>
        <v>20</v>
      </c>
      <c r="Z22" s="143"/>
      <c r="AA22" s="144"/>
      <c r="AB22" s="145"/>
      <c r="AC22" s="86">
        <f t="shared" ca="1" si="4"/>
        <v>9</v>
      </c>
      <c r="AD22" s="224"/>
      <c r="AE22" s="224"/>
    </row>
    <row r="23" spans="1:31" ht="15.75" customHeight="1">
      <c r="A23" s="76">
        <f ca="1">LISTA!A17</f>
        <v>10</v>
      </c>
      <c r="B23" s="76">
        <f ca="1">LISTA!B17</f>
        <v>68693</v>
      </c>
      <c r="C23" s="140" t="str">
        <f ca="1">LISTA!C17</f>
        <v>EDMILSON JÚNIOR JOSÉ CASSULE</v>
      </c>
      <c r="D23" s="141"/>
      <c r="E23" s="141"/>
      <c r="F23" s="141"/>
      <c r="G23" s="141"/>
      <c r="H23" s="141"/>
      <c r="I23" s="141"/>
      <c r="J23" s="141"/>
      <c r="K23" s="142"/>
      <c r="L23" s="76" t="str">
        <f ca="1">LISTA!D17</f>
        <v>M</v>
      </c>
      <c r="M23" s="78"/>
      <c r="N23" s="71">
        <v>20</v>
      </c>
      <c r="O23" s="71">
        <v>20</v>
      </c>
      <c r="P23" s="83">
        <f t="shared" ca="1" si="0"/>
        <v>20</v>
      </c>
      <c r="Q23" s="82"/>
      <c r="R23" s="71">
        <v>20</v>
      </c>
      <c r="S23" s="71">
        <v>20</v>
      </c>
      <c r="T23" s="84">
        <f t="shared" ca="1" si="1"/>
        <v>20</v>
      </c>
      <c r="U23" s="85"/>
      <c r="V23" s="71">
        <v>20</v>
      </c>
      <c r="W23" s="71">
        <v>20</v>
      </c>
      <c r="X23" s="84">
        <f t="shared" ca="1" si="2"/>
        <v>20</v>
      </c>
      <c r="Y23" s="84">
        <f t="shared" ca="1" si="3"/>
        <v>20</v>
      </c>
      <c r="Z23" s="143"/>
      <c r="AA23" s="144"/>
      <c r="AB23" s="145"/>
      <c r="AC23" s="86">
        <f t="shared" ca="1" si="4"/>
        <v>10</v>
      </c>
      <c r="AD23" s="224"/>
      <c r="AE23" s="224"/>
    </row>
    <row r="24" spans="1:31" ht="15.75" customHeight="1">
      <c r="A24" s="76">
        <f ca="1">LISTA!A18</f>
        <v>11</v>
      </c>
      <c r="B24" s="76">
        <f ca="1">LISTA!B18</f>
        <v>71577</v>
      </c>
      <c r="C24" s="140" t="str">
        <f ca="1">LISTA!C18</f>
        <v>ELIZANDRO VALÉRIO WONGO DINIZ</v>
      </c>
      <c r="D24" s="141"/>
      <c r="E24" s="141"/>
      <c r="F24" s="141"/>
      <c r="G24" s="141"/>
      <c r="H24" s="141"/>
      <c r="I24" s="141"/>
      <c r="J24" s="141"/>
      <c r="K24" s="142"/>
      <c r="L24" s="76" t="str">
        <f ca="1">LISTA!D18</f>
        <v>M</v>
      </c>
      <c r="M24" s="78"/>
      <c r="N24" s="71">
        <v>20</v>
      </c>
      <c r="O24" s="71">
        <v>20</v>
      </c>
      <c r="P24" s="83">
        <f t="shared" ca="1" si="0"/>
        <v>20</v>
      </c>
      <c r="Q24" s="82"/>
      <c r="R24" s="71">
        <v>20</v>
      </c>
      <c r="S24" s="71">
        <v>20</v>
      </c>
      <c r="T24" s="84">
        <f t="shared" ca="1" si="1"/>
        <v>20</v>
      </c>
      <c r="U24" s="85"/>
      <c r="V24" s="71">
        <v>20</v>
      </c>
      <c r="W24" s="71">
        <v>20</v>
      </c>
      <c r="X24" s="84">
        <f t="shared" ca="1" si="2"/>
        <v>20</v>
      </c>
      <c r="Y24" s="84">
        <f t="shared" ca="1" si="3"/>
        <v>20</v>
      </c>
      <c r="Z24" s="143"/>
      <c r="AA24" s="144"/>
      <c r="AB24" s="145"/>
      <c r="AC24" s="86">
        <f t="shared" ca="1" si="4"/>
        <v>11</v>
      </c>
      <c r="AD24" s="224"/>
      <c r="AE24" s="224"/>
    </row>
    <row r="25" spans="1:31" ht="15.75" customHeight="1">
      <c r="A25" s="76">
        <f ca="1">LISTA!A19</f>
        <v>12</v>
      </c>
      <c r="B25" s="76">
        <f ca="1">LISTA!B19</f>
        <v>71641</v>
      </c>
      <c r="C25" s="140" t="str">
        <f ca="1">LISTA!C19</f>
        <v>FEBE CAHALA CHINDECASSE</v>
      </c>
      <c r="D25" s="141"/>
      <c r="E25" s="141"/>
      <c r="F25" s="141"/>
      <c r="G25" s="141"/>
      <c r="H25" s="141"/>
      <c r="I25" s="141"/>
      <c r="J25" s="141"/>
      <c r="K25" s="142"/>
      <c r="L25" s="76" t="str">
        <f ca="1">LISTA!D19</f>
        <v>M</v>
      </c>
      <c r="M25" s="78"/>
      <c r="N25" s="71">
        <v>20</v>
      </c>
      <c r="O25" s="71">
        <v>20</v>
      </c>
      <c r="P25" s="83">
        <f t="shared" ca="1" si="0"/>
        <v>20</v>
      </c>
      <c r="Q25" s="82"/>
      <c r="R25" s="71">
        <v>20</v>
      </c>
      <c r="S25" s="71">
        <v>20</v>
      </c>
      <c r="T25" s="84">
        <f t="shared" ca="1" si="1"/>
        <v>20</v>
      </c>
      <c r="U25" s="85"/>
      <c r="V25" s="71">
        <v>20</v>
      </c>
      <c r="W25" s="71">
        <v>20</v>
      </c>
      <c r="X25" s="84">
        <f t="shared" ca="1" si="2"/>
        <v>20</v>
      </c>
      <c r="Y25" s="84">
        <f t="shared" ca="1" si="3"/>
        <v>20</v>
      </c>
      <c r="Z25" s="143"/>
      <c r="AA25" s="144"/>
      <c r="AB25" s="145"/>
      <c r="AC25" s="86">
        <f t="shared" ca="1" si="4"/>
        <v>12</v>
      </c>
      <c r="AD25" s="224"/>
      <c r="AE25" s="224"/>
    </row>
    <row r="26" spans="1:31" ht="15.75" customHeight="1">
      <c r="A26" s="76">
        <f ca="1">LISTA!A20</f>
        <v>13</v>
      </c>
      <c r="B26" s="76">
        <f ca="1">LISTA!B20</f>
        <v>71643</v>
      </c>
      <c r="C26" s="140" t="str">
        <f ca="1">LISTA!C20</f>
        <v>FRANCISCO LUNGA MANUEL PEMESSA</v>
      </c>
      <c r="D26" s="141"/>
      <c r="E26" s="141"/>
      <c r="F26" s="141"/>
      <c r="G26" s="141"/>
      <c r="H26" s="141"/>
      <c r="I26" s="141"/>
      <c r="J26" s="141"/>
      <c r="K26" s="142"/>
      <c r="L26" s="76" t="str">
        <f ca="1">LISTA!D20</f>
        <v>M</v>
      </c>
      <c r="M26" s="78"/>
      <c r="N26" s="71">
        <v>20</v>
      </c>
      <c r="O26" s="71">
        <v>20</v>
      </c>
      <c r="P26" s="83">
        <f t="shared" ca="1" si="0"/>
        <v>20</v>
      </c>
      <c r="Q26" s="82"/>
      <c r="R26" s="71">
        <v>20</v>
      </c>
      <c r="S26" s="71">
        <v>20</v>
      </c>
      <c r="T26" s="84">
        <f t="shared" ca="1" si="1"/>
        <v>20</v>
      </c>
      <c r="U26" s="85"/>
      <c r="V26" s="71">
        <v>20</v>
      </c>
      <c r="W26" s="71">
        <v>20</v>
      </c>
      <c r="X26" s="84">
        <f t="shared" ca="1" si="2"/>
        <v>20</v>
      </c>
      <c r="Y26" s="84">
        <f t="shared" ca="1" si="3"/>
        <v>20</v>
      </c>
      <c r="Z26" s="143"/>
      <c r="AA26" s="144"/>
      <c r="AB26" s="145"/>
      <c r="AC26" s="86">
        <f t="shared" ca="1" si="4"/>
        <v>13</v>
      </c>
      <c r="AD26" s="224"/>
      <c r="AE26" s="224"/>
    </row>
    <row r="27" spans="1:31" ht="15.75" customHeight="1">
      <c r="A27" s="76">
        <f ca="1">LISTA!A21</f>
        <v>14</v>
      </c>
      <c r="B27" s="76">
        <f ca="1">LISTA!B21</f>
        <v>68795</v>
      </c>
      <c r="C27" s="140" t="str">
        <f ca="1">LISTA!C21</f>
        <v xml:space="preserve">FRÂNEO JOSÉ JOÃO </v>
      </c>
      <c r="D27" s="141"/>
      <c r="E27" s="141"/>
      <c r="F27" s="141"/>
      <c r="G27" s="141"/>
      <c r="H27" s="141"/>
      <c r="I27" s="141"/>
      <c r="J27" s="141"/>
      <c r="K27" s="142"/>
      <c r="L27" s="76" t="str">
        <f ca="1">LISTA!D21</f>
        <v>M</v>
      </c>
      <c r="M27" s="78"/>
      <c r="N27" s="71">
        <v>20</v>
      </c>
      <c r="O27" s="71">
        <v>20</v>
      </c>
      <c r="P27" s="83">
        <f t="shared" ca="1" si="0"/>
        <v>20</v>
      </c>
      <c r="Q27" s="82"/>
      <c r="R27" s="71">
        <v>20</v>
      </c>
      <c r="S27" s="71">
        <v>20</v>
      </c>
      <c r="T27" s="84">
        <f t="shared" ca="1" si="1"/>
        <v>20</v>
      </c>
      <c r="U27" s="85"/>
      <c r="V27" s="71">
        <v>20</v>
      </c>
      <c r="W27" s="71">
        <v>20</v>
      </c>
      <c r="X27" s="84">
        <f t="shared" ca="1" si="2"/>
        <v>20</v>
      </c>
      <c r="Y27" s="84">
        <f t="shared" ca="1" si="3"/>
        <v>20</v>
      </c>
      <c r="Z27" s="143"/>
      <c r="AA27" s="144"/>
      <c r="AB27" s="145"/>
      <c r="AC27" s="86">
        <f t="shared" ca="1" si="4"/>
        <v>14</v>
      </c>
      <c r="AD27" s="224"/>
      <c r="AE27" s="224"/>
    </row>
    <row r="28" spans="1:31" ht="15.75" customHeight="1">
      <c r="A28" s="76">
        <f ca="1">LISTA!A22</f>
        <v>15</v>
      </c>
      <c r="B28" s="76">
        <f ca="1">LISTA!B22</f>
        <v>71582</v>
      </c>
      <c r="C28" s="140" t="str">
        <f ca="1">LISTA!C22</f>
        <v>GERZY MANUEL MAINO DA COSTA</v>
      </c>
      <c r="D28" s="141"/>
      <c r="E28" s="141"/>
      <c r="F28" s="141"/>
      <c r="G28" s="141"/>
      <c r="H28" s="141"/>
      <c r="I28" s="141"/>
      <c r="J28" s="141"/>
      <c r="K28" s="142"/>
      <c r="L28" s="76" t="str">
        <f ca="1">LISTA!D22</f>
        <v>M</v>
      </c>
      <c r="M28" s="78"/>
      <c r="N28" s="71">
        <v>20</v>
      </c>
      <c r="O28" s="71">
        <v>20</v>
      </c>
      <c r="P28" s="83">
        <f t="shared" ca="1" si="0"/>
        <v>20</v>
      </c>
      <c r="Q28" s="82"/>
      <c r="R28" s="71">
        <v>20</v>
      </c>
      <c r="S28" s="71">
        <v>20</v>
      </c>
      <c r="T28" s="84">
        <f t="shared" ca="1" si="1"/>
        <v>20</v>
      </c>
      <c r="U28" s="85"/>
      <c r="V28" s="71">
        <v>20</v>
      </c>
      <c r="W28" s="71">
        <v>20</v>
      </c>
      <c r="X28" s="84">
        <f t="shared" ca="1" si="2"/>
        <v>20</v>
      </c>
      <c r="Y28" s="84">
        <f t="shared" ca="1" si="3"/>
        <v>20</v>
      </c>
      <c r="Z28" s="143"/>
      <c r="AA28" s="144"/>
      <c r="AB28" s="145"/>
      <c r="AC28" s="86">
        <f t="shared" ca="1" si="4"/>
        <v>15</v>
      </c>
      <c r="AD28" s="224"/>
      <c r="AE28" s="224"/>
    </row>
    <row r="29" spans="1:31" ht="15.75" customHeight="1">
      <c r="A29" s="76">
        <f ca="1">LISTA!A23</f>
        <v>16</v>
      </c>
      <c r="B29" s="76">
        <f ca="1">LISTA!B23</f>
        <v>71591</v>
      </c>
      <c r="C29" s="140" t="str">
        <f ca="1">LISTA!C23</f>
        <v>HELAINE MARIA CELESTINO FERNANDO</v>
      </c>
      <c r="D29" s="141"/>
      <c r="E29" s="141"/>
      <c r="F29" s="141"/>
      <c r="G29" s="141"/>
      <c r="H29" s="141"/>
      <c r="I29" s="141"/>
      <c r="J29" s="141"/>
      <c r="K29" s="142"/>
      <c r="L29" s="76" t="str">
        <f ca="1">LISTA!D23</f>
        <v>F</v>
      </c>
      <c r="M29" s="78"/>
      <c r="N29" s="71">
        <v>20</v>
      </c>
      <c r="O29" s="71">
        <v>20</v>
      </c>
      <c r="P29" s="83">
        <f t="shared" ca="1" si="0"/>
        <v>20</v>
      </c>
      <c r="Q29" s="82"/>
      <c r="R29" s="71">
        <v>20</v>
      </c>
      <c r="S29" s="71">
        <v>20</v>
      </c>
      <c r="T29" s="84">
        <f t="shared" ca="1" si="1"/>
        <v>20</v>
      </c>
      <c r="U29" s="85"/>
      <c r="V29" s="71">
        <v>20</v>
      </c>
      <c r="W29" s="71">
        <v>20</v>
      </c>
      <c r="X29" s="84">
        <f t="shared" ca="1" si="2"/>
        <v>20</v>
      </c>
      <c r="Y29" s="84">
        <f t="shared" ca="1" si="3"/>
        <v>20</v>
      </c>
      <c r="Z29" s="143"/>
      <c r="AA29" s="144"/>
      <c r="AB29" s="145"/>
      <c r="AC29" s="86">
        <f t="shared" ca="1" si="4"/>
        <v>16</v>
      </c>
      <c r="AD29" s="224"/>
      <c r="AE29" s="224"/>
    </row>
    <row r="30" spans="1:31" ht="15.75" customHeight="1">
      <c r="A30" s="76">
        <f ca="1">LISTA!A24</f>
        <v>17</v>
      </c>
      <c r="B30" s="76">
        <f ca="1">LISTA!B24</f>
        <v>71585</v>
      </c>
      <c r="C30" s="140" t="str">
        <f ca="1">LISTA!C24</f>
        <v>INÊS JONAS SACHUNGUE</v>
      </c>
      <c r="D30" s="141"/>
      <c r="E30" s="141"/>
      <c r="F30" s="141"/>
      <c r="G30" s="141"/>
      <c r="H30" s="141"/>
      <c r="I30" s="141"/>
      <c r="J30" s="141"/>
      <c r="K30" s="142"/>
      <c r="L30" s="76" t="str">
        <f ca="1">LISTA!D24</f>
        <v>F</v>
      </c>
      <c r="M30" s="78"/>
      <c r="N30" s="71">
        <v>20</v>
      </c>
      <c r="O30" s="71">
        <v>20</v>
      </c>
      <c r="P30" s="83">
        <f t="shared" ca="1" si="0"/>
        <v>20</v>
      </c>
      <c r="Q30" s="82"/>
      <c r="R30" s="71">
        <v>20</v>
      </c>
      <c r="S30" s="71">
        <v>20</v>
      </c>
      <c r="T30" s="84">
        <f t="shared" ca="1" si="1"/>
        <v>20</v>
      </c>
      <c r="U30" s="85"/>
      <c r="V30" s="71">
        <v>20</v>
      </c>
      <c r="W30" s="71">
        <v>20</v>
      </c>
      <c r="X30" s="84">
        <f t="shared" ca="1" si="2"/>
        <v>20</v>
      </c>
      <c r="Y30" s="84">
        <f t="shared" ca="1" si="3"/>
        <v>20</v>
      </c>
      <c r="Z30" s="143"/>
      <c r="AA30" s="144"/>
      <c r="AB30" s="145"/>
      <c r="AC30" s="86">
        <f t="shared" ca="1" si="4"/>
        <v>17</v>
      </c>
      <c r="AD30" s="224"/>
      <c r="AE30" s="224"/>
    </row>
    <row r="31" spans="1:31" ht="15.75" customHeight="1">
      <c r="A31" s="76">
        <f ca="1">LISTA!A25</f>
        <v>18</v>
      </c>
      <c r="B31" s="76">
        <f ca="1">LISTA!B25</f>
        <v>71588</v>
      </c>
      <c r="C31" s="140" t="str">
        <f ca="1">LISTA!C25</f>
        <v>JAEL ISABEL KUMBI</v>
      </c>
      <c r="D31" s="141"/>
      <c r="E31" s="141"/>
      <c r="F31" s="141"/>
      <c r="G31" s="141"/>
      <c r="H31" s="141"/>
      <c r="I31" s="141"/>
      <c r="J31" s="141"/>
      <c r="K31" s="142"/>
      <c r="L31" s="76" t="str">
        <f ca="1">LISTA!D25</f>
        <v>M</v>
      </c>
      <c r="M31" s="78"/>
      <c r="N31" s="71">
        <v>20</v>
      </c>
      <c r="O31" s="71">
        <v>20</v>
      </c>
      <c r="P31" s="83">
        <f t="shared" ca="1" si="0"/>
        <v>20</v>
      </c>
      <c r="Q31" s="82"/>
      <c r="R31" s="71">
        <v>20</v>
      </c>
      <c r="S31" s="71">
        <v>20</v>
      </c>
      <c r="T31" s="84">
        <f t="shared" ca="1" si="1"/>
        <v>20</v>
      </c>
      <c r="U31" s="85"/>
      <c r="V31" s="71">
        <v>20</v>
      </c>
      <c r="W31" s="71">
        <v>20</v>
      </c>
      <c r="X31" s="84">
        <f t="shared" ca="1" si="2"/>
        <v>20</v>
      </c>
      <c r="Y31" s="84">
        <f t="shared" ca="1" si="3"/>
        <v>20</v>
      </c>
      <c r="Z31" s="143"/>
      <c r="AA31" s="144"/>
      <c r="AB31" s="145"/>
      <c r="AC31" s="86">
        <f t="shared" ca="1" si="4"/>
        <v>18</v>
      </c>
      <c r="AD31" s="224"/>
      <c r="AE31" s="224"/>
    </row>
    <row r="32" spans="1:31" ht="15.75" customHeight="1">
      <c r="A32" s="76">
        <f ca="1">LISTA!A26</f>
        <v>19</v>
      </c>
      <c r="B32" s="76">
        <f ca="1">LISTA!B26</f>
        <v>71647</v>
      </c>
      <c r="C32" s="140" t="str">
        <f ca="1">LISTA!C26</f>
        <v>JOÃO CORREIA LUCAMBA</v>
      </c>
      <c r="D32" s="141"/>
      <c r="E32" s="141"/>
      <c r="F32" s="141"/>
      <c r="G32" s="141"/>
      <c r="H32" s="141"/>
      <c r="I32" s="141"/>
      <c r="J32" s="141"/>
      <c r="K32" s="142"/>
      <c r="L32" s="76" t="str">
        <f ca="1">LISTA!D26</f>
        <v>M</v>
      </c>
      <c r="M32" s="78"/>
      <c r="N32" s="71">
        <v>20</v>
      </c>
      <c r="O32" s="71">
        <v>20</v>
      </c>
      <c r="P32" s="83">
        <f t="shared" ca="1" si="0"/>
        <v>20</v>
      </c>
      <c r="Q32" s="82"/>
      <c r="R32" s="71">
        <v>20</v>
      </c>
      <c r="S32" s="71">
        <v>20</v>
      </c>
      <c r="T32" s="84">
        <f t="shared" ca="1" si="1"/>
        <v>20</v>
      </c>
      <c r="U32" s="85"/>
      <c r="V32" s="71">
        <v>20</v>
      </c>
      <c r="W32" s="71">
        <v>20</v>
      </c>
      <c r="X32" s="84">
        <f t="shared" ca="1" si="2"/>
        <v>20</v>
      </c>
      <c r="Y32" s="84">
        <f t="shared" ca="1" si="3"/>
        <v>20</v>
      </c>
      <c r="Z32" s="143"/>
      <c r="AA32" s="144"/>
      <c r="AB32" s="145"/>
      <c r="AC32" s="86">
        <f t="shared" ca="1" si="4"/>
        <v>19</v>
      </c>
      <c r="AD32" s="224"/>
      <c r="AE32" s="224"/>
    </row>
    <row r="33" spans="1:32" ht="15.75" customHeight="1">
      <c r="A33" s="76">
        <f ca="1">LISTA!A27</f>
        <v>20</v>
      </c>
      <c r="B33" s="76">
        <f ca="1">LISTA!B27</f>
        <v>71649</v>
      </c>
      <c r="C33" s="140" t="str">
        <f ca="1">LISTA!C27</f>
        <v>JOEL PEDRO MALUANGA</v>
      </c>
      <c r="D33" s="141"/>
      <c r="E33" s="141"/>
      <c r="F33" s="141"/>
      <c r="G33" s="141"/>
      <c r="H33" s="141"/>
      <c r="I33" s="141"/>
      <c r="J33" s="141"/>
      <c r="K33" s="142"/>
      <c r="L33" s="76" t="str">
        <f ca="1">LISTA!D27</f>
        <v>M</v>
      </c>
      <c r="M33" s="78"/>
      <c r="N33" s="71">
        <v>20</v>
      </c>
      <c r="O33" s="71">
        <v>20</v>
      </c>
      <c r="P33" s="83">
        <f t="shared" ca="1" si="0"/>
        <v>20</v>
      </c>
      <c r="Q33" s="82"/>
      <c r="R33" s="71">
        <v>20</v>
      </c>
      <c r="S33" s="71">
        <v>20</v>
      </c>
      <c r="T33" s="84">
        <f t="shared" ca="1" si="1"/>
        <v>20</v>
      </c>
      <c r="U33" s="85"/>
      <c r="V33" s="71">
        <v>20</v>
      </c>
      <c r="W33" s="71">
        <v>20</v>
      </c>
      <c r="X33" s="84">
        <f t="shared" ca="1" si="2"/>
        <v>20</v>
      </c>
      <c r="Y33" s="84">
        <f t="shared" ca="1" si="3"/>
        <v>20</v>
      </c>
      <c r="Z33" s="143"/>
      <c r="AA33" s="144"/>
      <c r="AB33" s="145"/>
      <c r="AC33" s="86">
        <f t="shared" ca="1" si="4"/>
        <v>20</v>
      </c>
      <c r="AD33" s="224"/>
      <c r="AE33" s="224"/>
      <c r="AF33" s="108"/>
    </row>
    <row r="34" spans="1:32" ht="15.75" customHeight="1">
      <c r="A34" s="76">
        <f ca="1">LISTA!A28</f>
        <v>21</v>
      </c>
      <c r="B34" s="76">
        <f ca="1">LISTA!B28</f>
        <v>71650</v>
      </c>
      <c r="C34" s="140" t="str">
        <f ca="1">LISTA!C28</f>
        <v>JOMÂNCIA DELCIA MANUEL PAULO</v>
      </c>
      <c r="D34" s="141"/>
      <c r="E34" s="141"/>
      <c r="F34" s="141"/>
      <c r="G34" s="141"/>
      <c r="H34" s="141"/>
      <c r="I34" s="141"/>
      <c r="J34" s="141"/>
      <c r="K34" s="142"/>
      <c r="L34" s="76" t="str">
        <f ca="1">LISTA!D28</f>
        <v>F</v>
      </c>
      <c r="M34" s="78"/>
      <c r="N34" s="71">
        <v>20</v>
      </c>
      <c r="O34" s="71">
        <v>20</v>
      </c>
      <c r="P34" s="83">
        <f t="shared" ca="1" si="0"/>
        <v>20</v>
      </c>
      <c r="Q34" s="82"/>
      <c r="R34" s="71">
        <v>20</v>
      </c>
      <c r="S34" s="71">
        <v>20</v>
      </c>
      <c r="T34" s="84">
        <f t="shared" ca="1" si="1"/>
        <v>20</v>
      </c>
      <c r="U34" s="85"/>
      <c r="V34" s="71">
        <v>20</v>
      </c>
      <c r="W34" s="71">
        <v>20</v>
      </c>
      <c r="X34" s="84">
        <f t="shared" ca="1" si="2"/>
        <v>20</v>
      </c>
      <c r="Y34" s="84">
        <f t="shared" ca="1" si="3"/>
        <v>20</v>
      </c>
      <c r="Z34" s="143"/>
      <c r="AA34" s="144"/>
      <c r="AB34" s="145"/>
      <c r="AC34" s="86">
        <f t="shared" ca="1" si="4"/>
        <v>21</v>
      </c>
      <c r="AD34" s="224"/>
      <c r="AE34" s="224"/>
      <c r="AF34" s="108"/>
    </row>
    <row r="35" spans="1:32" ht="15.75" customHeight="1">
      <c r="A35" s="76">
        <f ca="1">LISTA!A29</f>
        <v>22</v>
      </c>
      <c r="B35" s="76">
        <f ca="1">LISTA!B29</f>
        <v>71657</v>
      </c>
      <c r="C35" s="140" t="str">
        <f ca="1">LISTA!C29</f>
        <v>KENEDY JOÃO PAULINO VICTOR</v>
      </c>
      <c r="D35" s="141"/>
      <c r="E35" s="141"/>
      <c r="F35" s="141"/>
      <c r="G35" s="141"/>
      <c r="H35" s="141"/>
      <c r="I35" s="141"/>
      <c r="J35" s="141"/>
      <c r="K35" s="142"/>
      <c r="L35" s="76" t="str">
        <f ca="1">LISTA!D29</f>
        <v>M</v>
      </c>
      <c r="M35" s="78"/>
      <c r="N35" s="71">
        <v>20</v>
      </c>
      <c r="O35" s="71">
        <v>20</v>
      </c>
      <c r="P35" s="83">
        <f t="shared" ca="1" si="0"/>
        <v>20</v>
      </c>
      <c r="Q35" s="82"/>
      <c r="R35" s="71">
        <v>20</v>
      </c>
      <c r="S35" s="71">
        <v>20</v>
      </c>
      <c r="T35" s="84">
        <f t="shared" ca="1" si="1"/>
        <v>20</v>
      </c>
      <c r="U35" s="85"/>
      <c r="V35" s="71">
        <v>20</v>
      </c>
      <c r="W35" s="71">
        <v>20</v>
      </c>
      <c r="X35" s="84">
        <f t="shared" ca="1" si="2"/>
        <v>20</v>
      </c>
      <c r="Y35" s="84">
        <f t="shared" ca="1" si="3"/>
        <v>0</v>
      </c>
      <c r="Z35" s="143"/>
      <c r="AA35" s="144"/>
      <c r="AB35" s="145"/>
      <c r="AC35" s="86">
        <f t="shared" ca="1" si="4"/>
        <v>22</v>
      </c>
      <c r="AD35" s="224"/>
      <c r="AE35" s="224"/>
      <c r="AF35" s="108"/>
    </row>
    <row r="36" spans="1:32" ht="15.75" customHeight="1">
      <c r="A36" s="76">
        <f ca="1">LISTA!A30</f>
        <v>23</v>
      </c>
      <c r="B36" s="76">
        <f ca="1">LISTA!B30</f>
        <v>71595</v>
      </c>
      <c r="C36" s="140" t="str">
        <f ca="1">LISTA!C30</f>
        <v>LOURENÇO AUGUSTO DOMINGOS</v>
      </c>
      <c r="D36" s="141"/>
      <c r="E36" s="141"/>
      <c r="F36" s="141"/>
      <c r="G36" s="141"/>
      <c r="H36" s="141"/>
      <c r="I36" s="141"/>
      <c r="J36" s="141"/>
      <c r="K36" s="142"/>
      <c r="L36" s="76" t="str">
        <f ca="1">LISTA!D30</f>
        <v>M</v>
      </c>
      <c r="M36" s="78"/>
      <c r="N36" s="71">
        <v>20</v>
      </c>
      <c r="O36" s="71">
        <v>20</v>
      </c>
      <c r="P36" s="83">
        <f t="shared" ca="1" si="0"/>
        <v>20</v>
      </c>
      <c r="Q36" s="82"/>
      <c r="R36" s="71">
        <v>20</v>
      </c>
      <c r="S36" s="71">
        <v>20</v>
      </c>
      <c r="T36" s="84">
        <f t="shared" ca="1" si="1"/>
        <v>20</v>
      </c>
      <c r="U36" s="85"/>
      <c r="V36" s="71">
        <v>20</v>
      </c>
      <c r="W36" s="71">
        <v>20</v>
      </c>
      <c r="X36" s="84">
        <f t="shared" ca="1" si="2"/>
        <v>20</v>
      </c>
      <c r="Y36" s="84">
        <f t="shared" ca="1" si="3"/>
        <v>20</v>
      </c>
      <c r="Z36" s="143"/>
      <c r="AA36" s="144"/>
      <c r="AB36" s="145"/>
      <c r="AC36" s="86">
        <f t="shared" ca="1" si="4"/>
        <v>23</v>
      </c>
      <c r="AD36" s="224"/>
      <c r="AE36" s="224"/>
      <c r="AF36" s="108"/>
    </row>
    <row r="37" spans="1:32" ht="15.75" customHeight="1">
      <c r="A37" s="76">
        <f ca="1">LISTA!A31</f>
        <v>24</v>
      </c>
      <c r="B37" s="76">
        <f ca="1">LISTA!B31</f>
        <v>71597</v>
      </c>
      <c r="C37" s="140" t="str">
        <f ca="1">LISTA!C31</f>
        <v>LUÍS DIONÍSIO MAVINGA MAMPUYA</v>
      </c>
      <c r="D37" s="141"/>
      <c r="E37" s="141"/>
      <c r="F37" s="141"/>
      <c r="G37" s="141"/>
      <c r="H37" s="141"/>
      <c r="I37" s="141"/>
      <c r="J37" s="141"/>
      <c r="K37" s="142"/>
      <c r="L37" s="76" t="str">
        <f ca="1">LISTA!D31</f>
        <v>M</v>
      </c>
      <c r="M37" s="78"/>
      <c r="N37" s="71">
        <v>20</v>
      </c>
      <c r="O37" s="71">
        <v>20</v>
      </c>
      <c r="P37" s="83">
        <f t="shared" ca="1" si="0"/>
        <v>20</v>
      </c>
      <c r="Q37" s="82"/>
      <c r="R37" s="71">
        <v>20</v>
      </c>
      <c r="S37" s="71">
        <v>20</v>
      </c>
      <c r="T37" s="84">
        <f t="shared" ca="1" si="1"/>
        <v>20</v>
      </c>
      <c r="U37" s="85"/>
      <c r="V37" s="71">
        <v>20</v>
      </c>
      <c r="W37" s="71">
        <v>20</v>
      </c>
      <c r="X37" s="84">
        <f t="shared" ca="1" si="2"/>
        <v>20</v>
      </c>
      <c r="Y37" s="84">
        <f t="shared" ca="1" si="3"/>
        <v>20</v>
      </c>
      <c r="Z37" s="143"/>
      <c r="AA37" s="144"/>
      <c r="AB37" s="145"/>
      <c r="AC37" s="86">
        <f t="shared" ca="1" si="4"/>
        <v>24</v>
      </c>
      <c r="AD37" s="224"/>
      <c r="AE37" s="224"/>
      <c r="AF37" s="108"/>
    </row>
    <row r="38" spans="1:32" ht="15.75" customHeight="1">
      <c r="A38" s="76">
        <f ca="1">LISTA!A32</f>
        <v>25</v>
      </c>
      <c r="B38" s="76">
        <f ca="1">LISTA!B32</f>
        <v>72918</v>
      </c>
      <c r="C38" s="140" t="str">
        <f ca="1">LISTA!C32</f>
        <v>MARIO CAMUNDONGO NANBALO</v>
      </c>
      <c r="D38" s="141"/>
      <c r="E38" s="141"/>
      <c r="F38" s="141"/>
      <c r="G38" s="141"/>
      <c r="H38" s="141"/>
      <c r="I38" s="141"/>
      <c r="J38" s="141"/>
      <c r="K38" s="142"/>
      <c r="L38" s="76" t="str">
        <f ca="1">LISTA!D32</f>
        <v>M</v>
      </c>
      <c r="M38" s="78"/>
      <c r="N38" s="71">
        <v>20</v>
      </c>
      <c r="O38" s="71">
        <v>20</v>
      </c>
      <c r="P38" s="83">
        <f t="shared" ca="1" si="0"/>
        <v>20</v>
      </c>
      <c r="Q38" s="82"/>
      <c r="R38" s="71">
        <v>20</v>
      </c>
      <c r="S38" s="71">
        <v>20</v>
      </c>
      <c r="T38" s="84">
        <f t="shared" ca="1" si="1"/>
        <v>20</v>
      </c>
      <c r="U38" s="85"/>
      <c r="V38" s="71">
        <v>20</v>
      </c>
      <c r="W38" s="71">
        <v>20</v>
      </c>
      <c r="X38" s="84">
        <f t="shared" ca="1" si="2"/>
        <v>20</v>
      </c>
      <c r="Y38" s="84">
        <f t="shared" ca="1" si="3"/>
        <v>20</v>
      </c>
      <c r="Z38" s="143"/>
      <c r="AA38" s="144"/>
      <c r="AB38" s="145"/>
      <c r="AC38" s="86">
        <f t="shared" ca="1" si="4"/>
        <v>25</v>
      </c>
      <c r="AD38" s="224"/>
      <c r="AE38" s="224"/>
      <c r="AF38" s="108"/>
    </row>
    <row r="39" spans="1:32" ht="15.75" customHeight="1">
      <c r="A39" s="76">
        <f ca="1">LISTA!A33</f>
        <v>26</v>
      </c>
      <c r="B39" s="76">
        <f ca="1">LISTA!B33</f>
        <v>71603</v>
      </c>
      <c r="C39" s="140" t="str">
        <f ca="1">LISTA!C33</f>
        <v>MOISÉS MENDONÇA DOMINGOS</v>
      </c>
      <c r="D39" s="141"/>
      <c r="E39" s="141"/>
      <c r="F39" s="141"/>
      <c r="G39" s="141"/>
      <c r="H39" s="141"/>
      <c r="I39" s="141"/>
      <c r="J39" s="141"/>
      <c r="K39" s="142"/>
      <c r="L39" s="76" t="str">
        <f ca="1">LISTA!D33</f>
        <v>M</v>
      </c>
      <c r="M39" s="78"/>
      <c r="N39" s="71">
        <v>20</v>
      </c>
      <c r="O39" s="71">
        <v>20</v>
      </c>
      <c r="P39" s="83">
        <f t="shared" ca="1" si="0"/>
        <v>20</v>
      </c>
      <c r="Q39" s="82"/>
      <c r="R39" s="71">
        <v>20</v>
      </c>
      <c r="S39" s="71">
        <v>20</v>
      </c>
      <c r="T39" s="84">
        <f t="shared" ca="1" si="1"/>
        <v>20</v>
      </c>
      <c r="U39" s="85"/>
      <c r="V39" s="71">
        <v>20</v>
      </c>
      <c r="W39" s="71">
        <v>20</v>
      </c>
      <c r="X39" s="84">
        <f t="shared" ca="1" si="2"/>
        <v>20</v>
      </c>
      <c r="Y39" s="84">
        <f t="shared" ca="1" si="3"/>
        <v>0</v>
      </c>
      <c r="Z39" s="143"/>
      <c r="AA39" s="144"/>
      <c r="AB39" s="145"/>
      <c r="AC39" s="86">
        <f t="shared" ca="1" si="4"/>
        <v>26</v>
      </c>
      <c r="AD39" s="224"/>
      <c r="AE39" s="224"/>
      <c r="AF39" s="108"/>
    </row>
    <row r="40" spans="1:32" ht="15.75" customHeight="1">
      <c r="A40" s="76">
        <f ca="1">LISTA!A34</f>
        <v>27</v>
      </c>
      <c r="B40" s="76">
        <f ca="1">LISTA!B34</f>
        <v>71604</v>
      </c>
      <c r="C40" s="140" t="str">
        <f ca="1">LISTA!C34</f>
        <v>NAZARETO DE FÁTIMA BENGUE INGLÊS</v>
      </c>
      <c r="D40" s="141"/>
      <c r="E40" s="141"/>
      <c r="F40" s="141"/>
      <c r="G40" s="141"/>
      <c r="H40" s="141"/>
      <c r="I40" s="141"/>
      <c r="J40" s="141"/>
      <c r="K40" s="142"/>
      <c r="L40" s="76" t="str">
        <f ca="1">LISTA!D34</f>
        <v>M</v>
      </c>
      <c r="M40" s="78"/>
      <c r="N40" s="71">
        <v>20</v>
      </c>
      <c r="O40" s="71">
        <v>20</v>
      </c>
      <c r="P40" s="83">
        <f t="shared" ca="1" si="0"/>
        <v>20</v>
      </c>
      <c r="Q40" s="82"/>
      <c r="R40" s="71">
        <v>20</v>
      </c>
      <c r="S40" s="71">
        <v>20</v>
      </c>
      <c r="T40" s="84">
        <f t="shared" ca="1" si="1"/>
        <v>20</v>
      </c>
      <c r="U40" s="85"/>
      <c r="V40" s="71">
        <v>20</v>
      </c>
      <c r="W40" s="71">
        <v>20</v>
      </c>
      <c r="X40" s="84">
        <f t="shared" ca="1" si="2"/>
        <v>20</v>
      </c>
      <c r="Y40" s="84">
        <f t="shared" ca="1" si="3"/>
        <v>20</v>
      </c>
      <c r="Z40" s="143"/>
      <c r="AA40" s="144"/>
      <c r="AB40" s="145"/>
      <c r="AC40" s="86">
        <f t="shared" ca="1" si="4"/>
        <v>27</v>
      </c>
      <c r="AD40" s="224"/>
      <c r="AE40" s="224"/>
      <c r="AF40" s="108"/>
    </row>
    <row r="41" spans="1:32" ht="15.75" customHeight="1">
      <c r="A41" s="76">
        <f ca="1">LISTA!A35</f>
        <v>28</v>
      </c>
      <c r="B41" s="76">
        <f ca="1">LISTA!B35</f>
        <v>71665</v>
      </c>
      <c r="C41" s="140" t="str">
        <f ca="1">LISTA!C35</f>
        <v>ONÊSIMO MENDONÇA COELHO</v>
      </c>
      <c r="D41" s="141"/>
      <c r="E41" s="141"/>
      <c r="F41" s="141"/>
      <c r="G41" s="141"/>
      <c r="H41" s="141"/>
      <c r="I41" s="141"/>
      <c r="J41" s="141"/>
      <c r="K41" s="142"/>
      <c r="L41" s="76" t="str">
        <f ca="1">LISTA!D35</f>
        <v>M</v>
      </c>
      <c r="M41" s="78"/>
      <c r="N41" s="71">
        <v>20</v>
      </c>
      <c r="O41" s="71">
        <v>20</v>
      </c>
      <c r="P41" s="83">
        <f t="shared" ca="1" si="0"/>
        <v>20</v>
      </c>
      <c r="Q41" s="82"/>
      <c r="R41" s="71">
        <v>20</v>
      </c>
      <c r="S41" s="71">
        <v>20</v>
      </c>
      <c r="T41" s="84">
        <f t="shared" ca="1" si="1"/>
        <v>20</v>
      </c>
      <c r="U41" s="85"/>
      <c r="V41" s="71">
        <v>20</v>
      </c>
      <c r="W41" s="71">
        <v>20</v>
      </c>
      <c r="X41" s="84">
        <f t="shared" ca="1" si="2"/>
        <v>20</v>
      </c>
      <c r="Y41" s="84">
        <f t="shared" ca="1" si="3"/>
        <v>20</v>
      </c>
      <c r="Z41" s="143"/>
      <c r="AA41" s="144"/>
      <c r="AB41" s="145"/>
      <c r="AC41" s="86">
        <f t="shared" ca="1" si="4"/>
        <v>28</v>
      </c>
      <c r="AD41" s="224"/>
      <c r="AE41" s="224"/>
      <c r="AF41" s="108"/>
    </row>
    <row r="42" spans="1:32" ht="15.75" customHeight="1">
      <c r="A42" s="76">
        <f ca="1">LISTA!A36</f>
        <v>29</v>
      </c>
      <c r="B42" s="76">
        <f ca="1">LISTA!B36</f>
        <v>71611</v>
      </c>
      <c r="C42" s="140" t="str">
        <f ca="1">LISTA!C36</f>
        <v>PAULO ALFREDO XAVIER KOMBO</v>
      </c>
      <c r="D42" s="141"/>
      <c r="E42" s="141"/>
      <c r="F42" s="141"/>
      <c r="G42" s="141"/>
      <c r="H42" s="141"/>
      <c r="I42" s="141"/>
      <c r="J42" s="141"/>
      <c r="K42" s="142"/>
      <c r="L42" s="76" t="str">
        <f ca="1">LISTA!D36</f>
        <v>M</v>
      </c>
      <c r="M42" s="78"/>
      <c r="N42" s="71">
        <v>20</v>
      </c>
      <c r="O42" s="71">
        <v>20</v>
      </c>
      <c r="P42" s="83">
        <f t="shared" ca="1" si="0"/>
        <v>20</v>
      </c>
      <c r="Q42" s="82"/>
      <c r="R42" s="71">
        <v>20</v>
      </c>
      <c r="S42" s="71">
        <v>20</v>
      </c>
      <c r="T42" s="84">
        <f t="shared" ca="1" si="1"/>
        <v>20</v>
      </c>
      <c r="U42" s="85"/>
      <c r="V42" s="71">
        <v>20</v>
      </c>
      <c r="W42" s="71">
        <v>20</v>
      </c>
      <c r="X42" s="84">
        <f t="shared" ca="1" si="2"/>
        <v>20</v>
      </c>
      <c r="Y42" s="84">
        <f t="shared" ca="1" si="3"/>
        <v>20</v>
      </c>
      <c r="Z42" s="143"/>
      <c r="AA42" s="144"/>
      <c r="AB42" s="145"/>
      <c r="AC42" s="86">
        <f t="shared" ca="1" si="4"/>
        <v>29</v>
      </c>
      <c r="AD42" s="224"/>
      <c r="AE42" s="224"/>
      <c r="AF42" s="108"/>
    </row>
    <row r="43" spans="1:32" ht="15.75" customHeight="1">
      <c r="A43" s="76">
        <f ca="1">LISTA!A37</f>
        <v>30</v>
      </c>
      <c r="B43" s="76">
        <f ca="1">LISTA!B37</f>
        <v>71612</v>
      </c>
      <c r="C43" s="140" t="str">
        <f ca="1">LISTA!C37</f>
        <v>ROSA SARA CABRAL VUMBA</v>
      </c>
      <c r="D43" s="141"/>
      <c r="E43" s="141"/>
      <c r="F43" s="141"/>
      <c r="G43" s="141"/>
      <c r="H43" s="141"/>
      <c r="I43" s="141"/>
      <c r="J43" s="141"/>
      <c r="K43" s="142"/>
      <c r="L43" s="76" t="str">
        <f ca="1">LISTA!D37</f>
        <v>F</v>
      </c>
      <c r="M43" s="78"/>
      <c r="N43" s="71">
        <v>20</v>
      </c>
      <c r="O43" s="71">
        <v>20</v>
      </c>
      <c r="P43" s="83">
        <f t="shared" ca="1" si="0"/>
        <v>20</v>
      </c>
      <c r="Q43" s="82"/>
      <c r="R43" s="71">
        <v>20</v>
      </c>
      <c r="S43" s="71">
        <v>20</v>
      </c>
      <c r="T43" s="84">
        <f t="shared" ca="1" si="1"/>
        <v>20</v>
      </c>
      <c r="U43" s="85"/>
      <c r="V43" s="71">
        <v>20</v>
      </c>
      <c r="W43" s="71">
        <v>20</v>
      </c>
      <c r="X43" s="84">
        <f t="shared" ca="1" si="2"/>
        <v>20</v>
      </c>
      <c r="Y43" s="84">
        <f t="shared" ca="1" si="3"/>
        <v>20</v>
      </c>
      <c r="Z43" s="143"/>
      <c r="AA43" s="144"/>
      <c r="AB43" s="145"/>
      <c r="AC43" s="86">
        <f t="shared" ca="1" si="4"/>
        <v>30</v>
      </c>
      <c r="AD43" s="224"/>
      <c r="AE43" s="224"/>
      <c r="AF43" s="108"/>
    </row>
    <row r="44" spans="1:32" ht="15.75" customHeight="1">
      <c r="A44" s="76">
        <f ca="1">LISTA!A38</f>
        <v>31</v>
      </c>
      <c r="B44" s="76">
        <f ca="1">LISTA!B38</f>
        <v>68722</v>
      </c>
      <c r="C44" s="140" t="str">
        <f ca="1">LISTA!C38</f>
        <v>STEFANE DEISE VEMBA QUINANA</v>
      </c>
      <c r="D44" s="141"/>
      <c r="E44" s="141"/>
      <c r="F44" s="141"/>
      <c r="G44" s="141"/>
      <c r="H44" s="141"/>
      <c r="I44" s="141"/>
      <c r="J44" s="141"/>
      <c r="K44" s="142"/>
      <c r="L44" s="76" t="str">
        <f ca="1">LISTA!D38</f>
        <v>F</v>
      </c>
      <c r="M44" s="78"/>
      <c r="N44" s="71">
        <v>20</v>
      </c>
      <c r="O44" s="71">
        <v>20</v>
      </c>
      <c r="P44" s="83">
        <f t="shared" ca="1" si="0"/>
        <v>20</v>
      </c>
      <c r="Q44" s="82"/>
      <c r="R44" s="71">
        <v>20</v>
      </c>
      <c r="S44" s="71">
        <v>20</v>
      </c>
      <c r="T44" s="84">
        <f t="shared" ca="1" si="1"/>
        <v>20</v>
      </c>
      <c r="U44" s="85"/>
      <c r="V44" s="71">
        <v>20</v>
      </c>
      <c r="W44" s="71">
        <v>20</v>
      </c>
      <c r="X44" s="84">
        <f t="shared" ca="1" si="2"/>
        <v>20</v>
      </c>
      <c r="Y44" s="84">
        <f t="shared" ca="1" si="3"/>
        <v>20</v>
      </c>
      <c r="Z44" s="143"/>
      <c r="AA44" s="144"/>
      <c r="AB44" s="145"/>
      <c r="AC44" s="86">
        <f t="shared" ca="1" si="4"/>
        <v>31</v>
      </c>
      <c r="AD44" s="224"/>
      <c r="AE44" s="224"/>
      <c r="AF44" s="108"/>
    </row>
    <row r="45" spans="1:32" ht="15.75" customHeight="1">
      <c r="A45" s="76">
        <f ca="1">LISTA!A39</f>
        <v>32</v>
      </c>
      <c r="B45" s="76">
        <f ca="1">LISTA!B39</f>
        <v>65824</v>
      </c>
      <c r="C45" s="140" t="str">
        <f ca="1">LISTA!C39</f>
        <v>WANDERSON CRISTIANO JOSÉ MORAIS(Exame especial)</v>
      </c>
      <c r="D45" s="141"/>
      <c r="E45" s="141"/>
      <c r="F45" s="141"/>
      <c r="G45" s="141"/>
      <c r="H45" s="141"/>
      <c r="I45" s="141"/>
      <c r="J45" s="141"/>
      <c r="K45" s="142"/>
      <c r="L45" s="76" t="str">
        <f ca="1">LISTA!D39</f>
        <v>m</v>
      </c>
      <c r="M45" s="78"/>
      <c r="N45" s="71">
        <v>20</v>
      </c>
      <c r="O45" s="71">
        <v>20</v>
      </c>
      <c r="P45" s="83">
        <f t="shared" ca="1" si="0"/>
        <v>20</v>
      </c>
      <c r="Q45" s="82"/>
      <c r="R45" s="71">
        <v>20</v>
      </c>
      <c r="S45" s="71">
        <v>20</v>
      </c>
      <c r="T45" s="84">
        <f t="shared" ca="1" si="1"/>
        <v>20</v>
      </c>
      <c r="U45" s="85"/>
      <c r="V45" s="71">
        <v>20</v>
      </c>
      <c r="W45" s="71">
        <v>20</v>
      </c>
      <c r="X45" s="84">
        <f t="shared" ca="1" si="2"/>
        <v>20</v>
      </c>
      <c r="Y45" s="84">
        <f t="shared" ca="1" si="3"/>
        <v>20</v>
      </c>
      <c r="Z45" s="143"/>
      <c r="AA45" s="144"/>
      <c r="AB45" s="145"/>
      <c r="AC45" s="86">
        <f t="shared" ca="1" si="4"/>
        <v>32</v>
      </c>
      <c r="AD45" s="224"/>
      <c r="AE45" s="224"/>
      <c r="AF45" s="108"/>
    </row>
    <row r="46" spans="1:32" ht="15.75" customHeight="1">
      <c r="A46" s="76">
        <f ca="1">LISTA!A40</f>
        <v>33</v>
      </c>
      <c r="B46" s="76">
        <f ca="1">LISTA!B40</f>
        <v>68668</v>
      </c>
      <c r="C46" s="140" t="str">
        <f ca="1">LISTA!C40</f>
        <v>PEDRO PETELSON PEQUENO LOURENÇO(EXAME ESPECIAL)</v>
      </c>
      <c r="D46" s="141"/>
      <c r="E46" s="141"/>
      <c r="F46" s="141"/>
      <c r="G46" s="141"/>
      <c r="H46" s="141"/>
      <c r="I46" s="141"/>
      <c r="J46" s="141"/>
      <c r="K46" s="142"/>
      <c r="L46" s="76" t="str">
        <f ca="1">LISTA!D40</f>
        <v>M</v>
      </c>
      <c r="M46" s="78"/>
      <c r="N46" s="71">
        <v>20</v>
      </c>
      <c r="O46" s="71">
        <v>20</v>
      </c>
      <c r="P46" s="83">
        <f t="shared" ca="1" si="0"/>
        <v>20</v>
      </c>
      <c r="Q46" s="82"/>
      <c r="R46" s="71">
        <v>20</v>
      </c>
      <c r="S46" s="71">
        <v>20</v>
      </c>
      <c r="T46" s="84">
        <f t="shared" ca="1" si="1"/>
        <v>20</v>
      </c>
      <c r="U46" s="85"/>
      <c r="V46" s="71">
        <v>20</v>
      </c>
      <c r="W46" s="71">
        <v>20</v>
      </c>
      <c r="X46" s="84">
        <f t="shared" ca="1" si="2"/>
        <v>20</v>
      </c>
      <c r="Y46" s="84">
        <f t="shared" ca="1" si="3"/>
        <v>20</v>
      </c>
      <c r="Z46" s="143"/>
      <c r="AA46" s="144"/>
      <c r="AB46" s="145"/>
      <c r="AC46" s="86">
        <f t="shared" ca="1" si="4"/>
        <v>33</v>
      </c>
      <c r="AD46" s="224"/>
      <c r="AE46" s="224"/>
      <c r="AF46" s="108"/>
    </row>
    <row r="47" spans="1:32" ht="15.75" customHeight="1">
      <c r="A47" s="76">
        <f ca="1">LISTA!A41</f>
        <v>34</v>
      </c>
      <c r="B47" s="76">
        <f ca="1">LISTA!B41</f>
        <v>68703</v>
      </c>
      <c r="C47" s="140" t="str">
        <f ca="1">LISTA!C41</f>
        <v>JOEL PANZO JOSÉ(EXAME ESPECIAL)</v>
      </c>
      <c r="D47" s="141"/>
      <c r="E47" s="141"/>
      <c r="F47" s="141"/>
      <c r="G47" s="141"/>
      <c r="H47" s="141"/>
      <c r="I47" s="141"/>
      <c r="J47" s="141"/>
      <c r="K47" s="142"/>
      <c r="L47" s="76" t="str">
        <f ca="1">LISTA!D41</f>
        <v>M</v>
      </c>
      <c r="M47" s="78"/>
      <c r="N47" s="71">
        <v>20</v>
      </c>
      <c r="O47" s="71">
        <v>20</v>
      </c>
      <c r="P47" s="83">
        <f t="shared" ref="P47" ca="1" si="5">IFERROR(AVERAGE(N47:O47),0)</f>
        <v>20</v>
      </c>
      <c r="Q47" s="82"/>
      <c r="R47" s="71">
        <v>20</v>
      </c>
      <c r="S47" s="71">
        <v>20</v>
      </c>
      <c r="T47" s="84">
        <f t="shared" ref="T47" ca="1" si="6">IFERROR(AVERAGE(R47:S47),0)</f>
        <v>20</v>
      </c>
      <c r="U47" s="85"/>
      <c r="V47" s="71">
        <v>20</v>
      </c>
      <c r="W47" s="71">
        <v>20</v>
      </c>
      <c r="X47" s="84">
        <f t="shared" ref="X47" ca="1" si="7">IFERROR(AVERAGE(V47:W47),0)</f>
        <v>20</v>
      </c>
      <c r="Y47" s="84">
        <f t="shared" ref="Y47" ca="1" si="8">AVERAGE(X47,T47,P47)</f>
        <v>0</v>
      </c>
      <c r="Z47" s="143"/>
      <c r="AA47" s="144"/>
      <c r="AB47" s="145"/>
      <c r="AC47" s="86">
        <f t="shared" ref="AC47" ca="1" si="9">A47</f>
        <v>34</v>
      </c>
      <c r="AD47" s="224"/>
      <c r="AE47" s="224"/>
      <c r="AF47" s="224"/>
    </row>
    <row r="48" spans="1:32" ht="15.75" customHeight="1">
      <c r="A48" s="178" t="s">
        <v>15</v>
      </c>
      <c r="B48" s="178">
        <f ca="1">COUNTIF(L14:L47,"=M")</f>
        <v>28</v>
      </c>
      <c r="C48" s="182" t="s">
        <v>78</v>
      </c>
      <c r="D48" s="183"/>
      <c r="E48" s="183"/>
      <c r="F48" s="183"/>
      <c r="G48" s="183"/>
      <c r="H48" s="183"/>
      <c r="I48" s="183"/>
      <c r="J48" s="183"/>
      <c r="K48" s="184"/>
      <c r="L48" s="185" t="s">
        <v>79</v>
      </c>
      <c r="M48" s="185"/>
      <c r="N48" s="185"/>
      <c r="O48" s="185"/>
      <c r="P48" s="185"/>
      <c r="Q48" s="185"/>
      <c r="R48" s="185" t="s">
        <v>80</v>
      </c>
      <c r="S48" s="185"/>
      <c r="T48" s="185"/>
      <c r="U48" s="185"/>
      <c r="V48" s="185"/>
      <c r="W48" s="185"/>
      <c r="X48" s="185" t="s">
        <v>80</v>
      </c>
      <c r="Y48" s="185"/>
      <c r="Z48" s="185"/>
      <c r="AA48" s="185"/>
      <c r="AB48" s="185"/>
      <c r="AC48" s="186"/>
      <c r="AD48" s="224"/>
      <c r="AE48" s="224"/>
      <c r="AF48" s="224"/>
    </row>
    <row r="49" spans="1:32" ht="14.25" customHeight="1" thickBot="1">
      <c r="A49" s="233"/>
      <c r="B49" s="233"/>
      <c r="C49" s="187" t="s">
        <v>81</v>
      </c>
      <c r="D49" s="188"/>
      <c r="E49" s="188"/>
      <c r="F49" s="188"/>
      <c r="G49" s="188"/>
      <c r="H49" s="188"/>
      <c r="I49" s="188"/>
      <c r="J49" s="188"/>
      <c r="K49" s="189"/>
      <c r="L49" s="177" t="s">
        <v>82</v>
      </c>
      <c r="M49" s="233"/>
      <c r="N49" s="233"/>
      <c r="O49" s="177" t="s">
        <v>83</v>
      </c>
      <c r="P49" s="233"/>
      <c r="Q49" s="233"/>
      <c r="R49" s="177" t="s">
        <v>82</v>
      </c>
      <c r="S49" s="233"/>
      <c r="T49" s="233"/>
      <c r="U49" s="177" t="s">
        <v>83</v>
      </c>
      <c r="V49" s="233"/>
      <c r="W49" s="233"/>
      <c r="X49" s="177" t="s">
        <v>82</v>
      </c>
      <c r="Y49" s="233"/>
      <c r="Z49" s="233"/>
      <c r="AA49" s="177" t="s">
        <v>83</v>
      </c>
      <c r="AB49" s="233"/>
      <c r="AC49" s="234"/>
      <c r="AD49" s="108"/>
      <c r="AE49" s="108"/>
      <c r="AF49" s="108"/>
    </row>
    <row r="50" spans="1:32" ht="14.25" customHeight="1" thickBot="1">
      <c r="A50" s="178" t="s">
        <v>24</v>
      </c>
      <c r="B50" s="178">
        <f ca="1">COUNTIF(L14:L47,"=F")</f>
        <v>6</v>
      </c>
      <c r="C50" s="179" t="s">
        <v>84</v>
      </c>
      <c r="D50" s="180"/>
      <c r="E50" s="180"/>
      <c r="F50" s="180"/>
      <c r="G50" s="180"/>
      <c r="H50" s="180"/>
      <c r="I50" s="180"/>
      <c r="J50" s="180"/>
      <c r="K50" s="181"/>
      <c r="L50" s="72" t="s">
        <v>15</v>
      </c>
      <c r="M50" s="72" t="s">
        <v>24</v>
      </c>
      <c r="N50" s="72" t="s">
        <v>71</v>
      </c>
      <c r="O50" s="72" t="s">
        <v>15</v>
      </c>
      <c r="P50" s="72" t="s">
        <v>24</v>
      </c>
      <c r="Q50" s="72" t="s">
        <v>71</v>
      </c>
      <c r="R50" s="72" t="s">
        <v>15</v>
      </c>
      <c r="S50" s="72" t="s">
        <v>24</v>
      </c>
      <c r="T50" s="72" t="s">
        <v>71</v>
      </c>
      <c r="U50" s="72" t="s">
        <v>15</v>
      </c>
      <c r="V50" s="72" t="s">
        <v>24</v>
      </c>
      <c r="W50" s="72" t="s">
        <v>71</v>
      </c>
      <c r="X50" s="72" t="s">
        <v>15</v>
      </c>
      <c r="Y50" s="72" t="s">
        <v>24</v>
      </c>
      <c r="Z50" s="72" t="s">
        <v>71</v>
      </c>
      <c r="AA50" s="72" t="s">
        <v>15</v>
      </c>
      <c r="AB50" s="72" t="s">
        <v>24</v>
      </c>
      <c r="AC50" s="90" t="s">
        <v>71</v>
      </c>
      <c r="AD50" s="224"/>
      <c r="AE50" s="224"/>
      <c r="AF50" s="224"/>
    </row>
    <row r="51" spans="1:32" ht="15" customHeight="1" thickBot="1">
      <c r="A51" s="233"/>
      <c r="B51" s="233"/>
      <c r="C51" s="179" t="s">
        <v>85</v>
      </c>
      <c r="D51" s="180"/>
      <c r="E51" s="180"/>
      <c r="F51" s="180"/>
      <c r="G51" s="180"/>
      <c r="H51" s="180"/>
      <c r="I51" s="180"/>
      <c r="J51" s="180"/>
      <c r="K51" s="181"/>
      <c r="L51" s="91">
        <f ca="1">COUNTIFS(L14:L46,"=M",P14:P46,"&gt;=9,5")</f>
        <v>27</v>
      </c>
      <c r="M51" s="91">
        <f ca="1">COUNTIFS(L14:L46,"=F",P14:P46,"&gt;=9,5")</f>
        <v>6</v>
      </c>
      <c r="N51" s="92">
        <f ca="1">(M51+L51)</f>
        <v>33</v>
      </c>
      <c r="O51" s="93">
        <f ca="1">COUNTIFS(L14:L46,"=M",P14:P46,"&lt;9,5")</f>
        <v>0</v>
      </c>
      <c r="P51" s="93">
        <f ca="1">COUNTIFS(L14:L46,"=F",P14:P46,"&lt;9,5")</f>
        <v>0</v>
      </c>
      <c r="Q51" s="94">
        <f ca="1">(P51+O51)</f>
        <v>0</v>
      </c>
      <c r="R51" s="91">
        <f ca="1">COUNTIFS(L14:L46,"=M",T14:T46,"&gt;=9,5")</f>
        <v>27</v>
      </c>
      <c r="S51" s="91">
        <f ca="1">COUNTIFS(L14:L46,"=F",T14:T46,"&gt;=9,5")</f>
        <v>6</v>
      </c>
      <c r="T51" s="92">
        <f ca="1">(S51+R51)</f>
        <v>33</v>
      </c>
      <c r="U51" s="93">
        <f ca="1">COUNTIFS(L14:L46,"=M",T14:T46,"&lt;9,5")</f>
        <v>0</v>
      </c>
      <c r="V51" s="93">
        <f ca="1">COUNTIFS(L14:L46,"=F",T14:T46,"&lt;9,5")</f>
        <v>0</v>
      </c>
      <c r="W51" s="94">
        <f ca="1">(V51+U51)</f>
        <v>0</v>
      </c>
      <c r="X51" s="91">
        <f ca="1">COUNTIFS(L14:L46,"=M",X14:X46,"&gt;=9,5")</f>
        <v>27</v>
      </c>
      <c r="Y51" s="91">
        <f ca="1">COUNTIFS(L14:L46,"=F",X14:X46,"&gt;=9,5")</f>
        <v>6</v>
      </c>
      <c r="Z51" s="92">
        <f ca="1">(Y51+X51)</f>
        <v>33</v>
      </c>
      <c r="AA51" s="93">
        <f ca="1">COUNTIFS(L14:L46,"=M",X14:X46,"&lt;9,5")</f>
        <v>0</v>
      </c>
      <c r="AB51" s="93">
        <f ca="1">COUNTIFS(L14:L46,"=F",X14:X46,"&lt;9,5")</f>
        <v>0</v>
      </c>
      <c r="AC51" s="95">
        <f ca="1">(AB51+AA51)</f>
        <v>0</v>
      </c>
      <c r="AD51" s="224"/>
      <c r="AE51" s="224"/>
      <c r="AF51" s="224"/>
    </row>
    <row r="52" spans="1:32" ht="14.25" customHeight="1" thickBot="1">
      <c r="A52" s="178" t="s">
        <v>71</v>
      </c>
      <c r="B52" s="178">
        <f ca="1">(B48+B50)</f>
        <v>34</v>
      </c>
      <c r="C52" s="179" t="s">
        <v>86</v>
      </c>
      <c r="D52" s="180"/>
      <c r="E52" s="180"/>
      <c r="F52" s="180"/>
      <c r="G52" s="180"/>
      <c r="H52" s="180"/>
      <c r="I52" s="180"/>
      <c r="J52" s="180"/>
      <c r="K52" s="181"/>
      <c r="L52" s="190" t="s">
        <v>87</v>
      </c>
      <c r="M52" s="233"/>
      <c r="N52" s="233"/>
      <c r="O52" s="190" t="s">
        <v>87</v>
      </c>
      <c r="P52" s="233"/>
      <c r="Q52" s="233"/>
      <c r="R52" s="190" t="s">
        <v>87</v>
      </c>
      <c r="S52" s="233"/>
      <c r="T52" s="233"/>
      <c r="U52" s="190" t="s">
        <v>87</v>
      </c>
      <c r="V52" s="233"/>
      <c r="W52" s="233"/>
      <c r="X52" s="190" t="s">
        <v>87</v>
      </c>
      <c r="Y52" s="233"/>
      <c r="Z52" s="233"/>
      <c r="AA52" s="190" t="s">
        <v>87</v>
      </c>
      <c r="AB52" s="233"/>
      <c r="AC52" s="234"/>
      <c r="AD52" s="108"/>
      <c r="AE52" s="108"/>
      <c r="AF52" s="108"/>
    </row>
    <row r="53" spans="1:32" ht="15.75" customHeight="1" thickBot="1">
      <c r="A53" s="233"/>
      <c r="B53" s="233"/>
      <c r="C53" s="179"/>
      <c r="D53" s="180"/>
      <c r="E53" s="180"/>
      <c r="F53" s="180"/>
      <c r="G53" s="180"/>
      <c r="H53" s="180"/>
      <c r="I53" s="180"/>
      <c r="J53" s="180"/>
      <c r="K53" s="181"/>
      <c r="L53" s="91">
        <f ca="1">(L51*100)/B52</f>
        <v>79.411764705882348</v>
      </c>
      <c r="M53" s="96">
        <f ca="1">(M51*100)/B52</f>
        <v>17.647058823529413</v>
      </c>
      <c r="N53" s="96">
        <f ca="1">L53+M53</f>
        <v>97.058823529411768</v>
      </c>
      <c r="O53" s="93">
        <f ca="1">(O51*100)/B52</f>
        <v>0</v>
      </c>
      <c r="P53" s="97">
        <f ca="1">(P51*100)/B52</f>
        <v>0</v>
      </c>
      <c r="Q53" s="97">
        <f ca="1">O53+P53</f>
        <v>0</v>
      </c>
      <c r="R53" s="91">
        <f ca="1">(R51*100)/B52</f>
        <v>0</v>
      </c>
      <c r="S53" s="96">
        <f ca="1">(S51*100)/B52</f>
        <v>17.647058823529413</v>
      </c>
      <c r="T53" s="96">
        <f ca="1">R53+S53</f>
        <v>0</v>
      </c>
      <c r="U53" s="93">
        <f ca="1">(U51*100)/B52</f>
        <v>0</v>
      </c>
      <c r="V53" s="97">
        <f ca="1">(V51*100)/B52</f>
        <v>0</v>
      </c>
      <c r="W53" s="97">
        <f ca="1">U53+V53</f>
        <v>0</v>
      </c>
      <c r="X53" s="91">
        <f ca="1">(X51*100)/B52</f>
        <v>79.411764705882348</v>
      </c>
      <c r="Y53" s="96">
        <f ca="1">(Y51*100)/B52</f>
        <v>17.647058823529413</v>
      </c>
      <c r="Z53" s="96">
        <f ca="1">X53+Y53</f>
        <v>97.058823529411768</v>
      </c>
      <c r="AA53" s="93">
        <f ca="1">(AA51*100)/B52</f>
        <v>0</v>
      </c>
      <c r="AB53" s="97">
        <f ca="1">(AB51*100)/B52</f>
        <v>0</v>
      </c>
      <c r="AC53" s="98">
        <f ca="1">AA53+AB53</f>
        <v>0</v>
      </c>
      <c r="AD53" s="108"/>
      <c r="AE53" s="108"/>
      <c r="AF53" s="108"/>
    </row>
    <row r="54" spans="1:32" ht="15.75" customHeight="1">
      <c r="A54" s="224"/>
      <c r="B54" s="224"/>
      <c r="C54" s="88"/>
      <c r="D54" s="88"/>
      <c r="E54" s="88"/>
      <c r="F54" s="88"/>
      <c r="G54" s="88"/>
      <c r="H54" s="88"/>
      <c r="I54" s="88"/>
      <c r="J54" s="88"/>
      <c r="K54" s="88"/>
      <c r="L54" s="235"/>
      <c r="M54" s="235"/>
      <c r="N54" s="236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</row>
    <row r="55" spans="1:32" ht="15" customHeight="1">
      <c r="A55" s="224"/>
      <c r="B55" s="155"/>
      <c r="C55" s="155"/>
      <c r="D55" s="112"/>
      <c r="E55" s="112"/>
      <c r="F55" s="112"/>
      <c r="G55" s="112"/>
      <c r="H55" s="112"/>
      <c r="I55" s="112"/>
      <c r="J55" s="112"/>
      <c r="K55" s="112"/>
      <c r="L55" s="224"/>
      <c r="M55" s="224"/>
      <c r="N55" s="224"/>
      <c r="O55" s="224"/>
      <c r="P55" s="224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224"/>
    </row>
    <row r="56" spans="1:32" ht="15.75" customHeight="1">
      <c r="A56" s="111" t="s">
        <v>88</v>
      </c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08"/>
      <c r="R56" s="108"/>
      <c r="S56" s="237" t="s">
        <v>89</v>
      </c>
      <c r="T56" s="225"/>
      <c r="U56" s="225"/>
      <c r="V56" s="225"/>
      <c r="W56" s="225"/>
      <c r="X56" s="225"/>
      <c r="Y56" s="225"/>
      <c r="Z56" s="225"/>
      <c r="AA56" s="225"/>
      <c r="AB56" s="225"/>
      <c r="AC56" s="225"/>
      <c r="AD56" s="108"/>
      <c r="AE56" s="108"/>
      <c r="AF56" s="108"/>
    </row>
    <row r="57" spans="1:32" ht="15" customHeight="1">
      <c r="A57" s="224"/>
      <c r="B57" s="155"/>
      <c r="C57" s="155"/>
      <c r="D57" s="112"/>
      <c r="E57" s="112"/>
      <c r="F57" s="112"/>
      <c r="G57" s="112"/>
      <c r="H57" s="112"/>
      <c r="I57" s="112"/>
      <c r="J57" s="112"/>
      <c r="K57" s="112"/>
      <c r="L57" s="224"/>
      <c r="M57" s="224"/>
      <c r="N57" s="224"/>
      <c r="O57" s="224"/>
      <c r="P57" s="224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</row>
    <row r="58" spans="1:32" ht="15.75" customHeight="1">
      <c r="A58" s="108"/>
      <c r="B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</row>
    <row r="59" spans="1:32" ht="15.75" customHeight="1">
      <c r="A59" s="108"/>
      <c r="B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108"/>
    </row>
    <row r="60" spans="1:32" ht="15.75" customHeight="1">
      <c r="A60" s="108"/>
      <c r="B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</row>
    <row r="61" spans="1:32" ht="15.75" customHeight="1">
      <c r="A61" s="108"/>
      <c r="B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</row>
    <row r="62" spans="1:32" ht="15.75" customHeight="1">
      <c r="A62" s="108"/>
      <c r="B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</row>
    <row r="63" spans="1:32" ht="15.75" customHeight="1">
      <c r="A63" s="108"/>
      <c r="B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</row>
    <row r="64" spans="1:32" ht="15.75" customHeight="1">
      <c r="A64" s="108"/>
      <c r="B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mergeCells count="124">
    <mergeCell ref="B57:C57"/>
    <mergeCell ref="U52:W52"/>
    <mergeCell ref="X52:Z52"/>
    <mergeCell ref="AA52:AC52"/>
    <mergeCell ref="C53:K53"/>
    <mergeCell ref="B55:C55"/>
    <mergeCell ref="S56:AC56"/>
    <mergeCell ref="A52:A53"/>
    <mergeCell ref="B52:B53"/>
    <mergeCell ref="C52:K52"/>
    <mergeCell ref="L52:N52"/>
    <mergeCell ref="O52:Q52"/>
    <mergeCell ref="R52:T52"/>
    <mergeCell ref="O49:Q49"/>
    <mergeCell ref="R49:T49"/>
    <mergeCell ref="U49:W49"/>
    <mergeCell ref="X49:Z49"/>
    <mergeCell ref="AA49:AC49"/>
    <mergeCell ref="A50:A51"/>
    <mergeCell ref="B50:B51"/>
    <mergeCell ref="C50:K50"/>
    <mergeCell ref="C51:K51"/>
    <mergeCell ref="A48:A49"/>
    <mergeCell ref="B48:B49"/>
    <mergeCell ref="C48:K48"/>
    <mergeCell ref="L48:Q48"/>
    <mergeCell ref="R48:W48"/>
    <mergeCell ref="X48:AC48"/>
    <mergeCell ref="C49:K49"/>
    <mergeCell ref="L49:N49"/>
    <mergeCell ref="C45:K45"/>
    <mergeCell ref="Z45:AB45"/>
    <mergeCell ref="C46:K46"/>
    <mergeCell ref="Z46:AB46"/>
    <mergeCell ref="C42:K42"/>
    <mergeCell ref="Z42:AB42"/>
    <mergeCell ref="C43:K43"/>
    <mergeCell ref="Z43:AB43"/>
    <mergeCell ref="C44:K44"/>
    <mergeCell ref="Z44:AB44"/>
    <mergeCell ref="C39:K39"/>
    <mergeCell ref="Z39:AB39"/>
    <mergeCell ref="C40:K40"/>
    <mergeCell ref="Z40:AB40"/>
    <mergeCell ref="C41:K41"/>
    <mergeCell ref="Z41:AB41"/>
    <mergeCell ref="C36:K36"/>
    <mergeCell ref="Z36:AB36"/>
    <mergeCell ref="C37:K37"/>
    <mergeCell ref="Z37:AB37"/>
    <mergeCell ref="C38:K38"/>
    <mergeCell ref="Z38:AB38"/>
    <mergeCell ref="C33:K33"/>
    <mergeCell ref="Z33:AB33"/>
    <mergeCell ref="C34:K34"/>
    <mergeCell ref="Z34:AB34"/>
    <mergeCell ref="C35:K35"/>
    <mergeCell ref="Z35:AB35"/>
    <mergeCell ref="C30:K30"/>
    <mergeCell ref="Z30:AB30"/>
    <mergeCell ref="C31:K31"/>
    <mergeCell ref="Z31:AB31"/>
    <mergeCell ref="C32:K32"/>
    <mergeCell ref="Z32:AB32"/>
    <mergeCell ref="C27:K27"/>
    <mergeCell ref="Z27:AB27"/>
    <mergeCell ref="C28:K28"/>
    <mergeCell ref="Z28:AB28"/>
    <mergeCell ref="C29:K29"/>
    <mergeCell ref="Z29:AB29"/>
    <mergeCell ref="C24:K24"/>
    <mergeCell ref="Z24:AB24"/>
    <mergeCell ref="C25:K25"/>
    <mergeCell ref="Z25:AB25"/>
    <mergeCell ref="C26:K26"/>
    <mergeCell ref="Z26:AB26"/>
    <mergeCell ref="C21:K21"/>
    <mergeCell ref="Z21:AB21"/>
    <mergeCell ref="C22:K22"/>
    <mergeCell ref="Z22:AB22"/>
    <mergeCell ref="C23:K23"/>
    <mergeCell ref="Z23:AB23"/>
    <mergeCell ref="C18:K18"/>
    <mergeCell ref="Z18:AB18"/>
    <mergeCell ref="C19:K19"/>
    <mergeCell ref="Z19:AB19"/>
    <mergeCell ref="C20:K20"/>
    <mergeCell ref="Z20:AB20"/>
    <mergeCell ref="Q12:Q13"/>
    <mergeCell ref="R12:T12"/>
    <mergeCell ref="U12:U13"/>
    <mergeCell ref="C15:K15"/>
    <mergeCell ref="Z15:AB15"/>
    <mergeCell ref="C16:K16"/>
    <mergeCell ref="Z16:AB16"/>
    <mergeCell ref="C17:K17"/>
    <mergeCell ref="Z17:AB17"/>
    <mergeCell ref="V12:X12"/>
    <mergeCell ref="Y12:Y13"/>
    <mergeCell ref="Z12:AB13"/>
    <mergeCell ref="C47:K47"/>
    <mergeCell ref="Z47:AB47"/>
    <mergeCell ref="A6:AC6"/>
    <mergeCell ref="A7:AC7"/>
    <mergeCell ref="A8:AC8"/>
    <mergeCell ref="A9:AC9"/>
    <mergeCell ref="E10:P10"/>
    <mergeCell ref="T10:AC10"/>
    <mergeCell ref="A1:C1"/>
    <mergeCell ref="A2:C2"/>
    <mergeCell ref="U2:AC3"/>
    <mergeCell ref="A4:C4"/>
    <mergeCell ref="V4:Z4"/>
    <mergeCell ref="A5:AC5"/>
    <mergeCell ref="AC12:AC13"/>
    <mergeCell ref="C14:K14"/>
    <mergeCell ref="Z14:AB14"/>
    <mergeCell ref="A11:A13"/>
    <mergeCell ref="B11:B13"/>
    <mergeCell ref="C11:K13"/>
    <mergeCell ref="L11:L13"/>
    <mergeCell ref="M11:AC11"/>
    <mergeCell ref="M12:M13"/>
    <mergeCell ref="N12:P12"/>
  </mergeCells>
  <conditionalFormatting sqref="M14:M47 P14:P47">
    <cfRule type="cellIs" dxfId="112" priority="24" stopIfTrue="1" operator="greaterThanOrEqual">
      <formula>9.5</formula>
    </cfRule>
    <cfRule type="cellIs" dxfId="111" priority="25" stopIfTrue="1" operator="lessThan">
      <formula>9.5</formula>
    </cfRule>
  </conditionalFormatting>
  <conditionalFormatting sqref="V4">
    <cfRule type="cellIs" dxfId="110" priority="17" stopIfTrue="1" operator="lessThanOrEqual">
      <formula>9</formula>
    </cfRule>
  </conditionalFormatting>
  <conditionalFormatting sqref="V4">
    <cfRule type="cellIs" dxfId="109" priority="18" stopIfTrue="1" operator="greaterThanOrEqual">
      <formula>9.5</formula>
    </cfRule>
  </conditionalFormatting>
  <conditionalFormatting sqref="V4">
    <cfRule type="cellIs" dxfId="108" priority="19" stopIfTrue="1" operator="greaterThanOrEqual">
      <formula>10</formula>
    </cfRule>
  </conditionalFormatting>
  <conditionalFormatting sqref="V4">
    <cfRule type="cellIs" dxfId="107" priority="20" stopIfTrue="1" operator="lessThanOrEqual">
      <formula>9</formula>
    </cfRule>
  </conditionalFormatting>
  <conditionalFormatting sqref="V4">
    <cfRule type="cellIs" dxfId="106" priority="21" stopIfTrue="1" operator="lessThan">
      <formula>9.4</formula>
    </cfRule>
    <cfRule type="cellIs" dxfId="105" priority="22" stopIfTrue="1" operator="lessThanOrEqual">
      <formula>9.4</formula>
    </cfRule>
  </conditionalFormatting>
  <conditionalFormatting sqref="V4">
    <cfRule type="cellIs" dxfId="104" priority="23" stopIfTrue="1" operator="greaterThanOrEqual">
      <formula>9.5</formula>
    </cfRule>
  </conditionalFormatting>
  <conditionalFormatting sqref="T14:T47">
    <cfRule type="cellIs" dxfId="103" priority="15" stopIfTrue="1" operator="greaterThanOrEqual">
      <formula>9.5</formula>
    </cfRule>
    <cfRule type="cellIs" dxfId="102" priority="16" stopIfTrue="1" operator="lessThan">
      <formula>9.5</formula>
    </cfRule>
  </conditionalFormatting>
  <conditionalFormatting sqref="X14:X47">
    <cfRule type="cellIs" dxfId="101" priority="13" stopIfTrue="1" operator="greaterThanOrEqual">
      <formula>9.5</formula>
    </cfRule>
    <cfRule type="cellIs" dxfId="100" priority="14" stopIfTrue="1" operator="lessThan">
      <formula>9.5</formula>
    </cfRule>
  </conditionalFormatting>
  <conditionalFormatting sqref="Y14:Y47">
    <cfRule type="cellIs" dxfId="99" priority="11" stopIfTrue="1" operator="greaterThanOrEqual">
      <formula>9.5</formula>
    </cfRule>
    <cfRule type="cellIs" dxfId="98" priority="12" stopIfTrue="1" operator="lessThan">
      <formula>9.5</formula>
    </cfRule>
  </conditionalFormatting>
  <conditionalFormatting sqref="N14:O47">
    <cfRule type="cellIs" dxfId="97" priority="5" stopIfTrue="1" operator="greaterThanOrEqual">
      <formula>9.5</formula>
    </cfRule>
    <cfRule type="cellIs" dxfId="96" priority="6" stopIfTrue="1" operator="lessThan">
      <formula>9.5</formula>
    </cfRule>
  </conditionalFormatting>
  <conditionalFormatting sqref="R14:S47">
    <cfRule type="cellIs" dxfId="95" priority="3" stopIfTrue="1" operator="greaterThanOrEqual">
      <formula>9.5</formula>
    </cfRule>
    <cfRule type="cellIs" dxfId="94" priority="4" stopIfTrue="1" operator="lessThan">
      <formula>9.5</formula>
    </cfRule>
  </conditionalFormatting>
  <conditionalFormatting sqref="V14:W47">
    <cfRule type="cellIs" dxfId="93" priority="1" stopIfTrue="1" operator="greaterThanOrEqual">
      <formula>9.5</formula>
    </cfRule>
    <cfRule type="cellIs" dxfId="92" priority="2" stopIfTrue="1" operator="lessThan">
      <formula>9.5</formula>
    </cfRule>
  </conditionalFormatting>
  <dataValidations count="2">
    <dataValidation type="decimal" allowBlank="1" showErrorMessage="1" sqref="X14:X47 T14:T47 P14:P47" xr:uid="{00000000-0002-0000-0500-000000000000}">
      <formula1>0</formula1>
      <formula2>20</formula2>
    </dataValidation>
    <dataValidation type="decimal" allowBlank="1" showInputMessage="1" showErrorMessage="1" prompt="Nota Inválida - A nota do aluno so pode ser de 0 - 20" sqref="N14:O47 R14:S47 V14:W47" xr:uid="{00000000-0002-0000-0500-000001000000}">
      <formula1>0</formula1>
      <formula2>20</formula2>
    </dataValidation>
  </dataValidations>
  <pageMargins left="0.31496062992125984" right="0.31496062992125984" top="0.39370078740157483" bottom="0.39370078740157483" header="0" footer="0"/>
  <pageSetup paperSize="9" scale="5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988"/>
  <sheetViews>
    <sheetView zoomScale="85" zoomScaleNormal="85" workbookViewId="0">
      <selection activeCell="P17" sqref="P17"/>
    </sheetView>
  </sheetViews>
  <sheetFormatPr defaultColWidth="14.42578125" defaultRowHeight="15" customHeight="1"/>
  <cols>
    <col min="1" max="1" width="6.140625" style="100" customWidth="1"/>
    <col min="2" max="2" width="10.7109375" style="100" customWidth="1"/>
    <col min="3" max="10" width="5" style="75" customWidth="1"/>
    <col min="11" max="11" width="10.140625" style="75" customWidth="1"/>
    <col min="12" max="12" width="4.140625" style="100" customWidth="1"/>
    <col min="13" max="13" width="3.42578125" style="100" customWidth="1"/>
    <col min="14" max="15" width="5.28515625" style="100" customWidth="1"/>
    <col min="16" max="16" width="5.7109375" style="100" bestFit="1" customWidth="1"/>
    <col min="17" max="17" width="4.28515625" style="100" customWidth="1"/>
    <col min="18" max="18" width="5.28515625" style="100" customWidth="1"/>
    <col min="19" max="19" width="5.5703125" style="100" customWidth="1"/>
    <col min="20" max="20" width="5.42578125" style="100" customWidth="1"/>
    <col min="21" max="21" width="4.42578125" style="100" customWidth="1"/>
    <col min="22" max="22" width="5.28515625" style="100" customWidth="1"/>
    <col min="23" max="23" width="5" style="100" customWidth="1"/>
    <col min="24" max="24" width="5.7109375" style="100" bestFit="1" customWidth="1"/>
    <col min="25" max="25" width="5.85546875" style="100" customWidth="1"/>
    <col min="26" max="29" width="6" style="100" customWidth="1"/>
    <col min="30" max="32" width="8.7109375" style="100" customWidth="1"/>
    <col min="33" max="16384" width="14.42578125" style="100"/>
  </cols>
  <sheetData>
    <row r="1" spans="1:32" ht="14.45" customHeight="1">
      <c r="A1" s="151" t="s">
        <v>53</v>
      </c>
      <c r="B1" s="151"/>
      <c r="C1" s="151"/>
      <c r="D1" s="112"/>
      <c r="E1" s="112"/>
      <c r="F1" s="112"/>
      <c r="G1" s="112"/>
      <c r="H1" s="112"/>
      <c r="I1" s="112"/>
      <c r="J1" s="112"/>
      <c r="K1" s="112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224"/>
      <c r="AE1" s="224"/>
      <c r="AF1" s="224"/>
    </row>
    <row r="2" spans="1:32" ht="15" customHeight="1">
      <c r="A2" s="152" t="s">
        <v>54</v>
      </c>
      <c r="B2" s="153"/>
      <c r="C2" s="153"/>
      <c r="D2" s="110"/>
      <c r="E2" s="110"/>
      <c r="F2" s="110"/>
      <c r="G2" s="110"/>
      <c r="H2" s="110"/>
      <c r="I2" s="110"/>
      <c r="J2" s="110"/>
      <c r="K2" s="110"/>
      <c r="L2" s="65"/>
      <c r="M2" s="65"/>
      <c r="N2" s="65"/>
      <c r="O2" s="65"/>
      <c r="P2" s="65"/>
      <c r="Q2" s="65"/>
      <c r="R2" s="65"/>
      <c r="S2" s="65"/>
      <c r="T2" s="65"/>
      <c r="U2" s="154"/>
      <c r="V2" s="154"/>
      <c r="W2" s="154"/>
      <c r="X2" s="154"/>
      <c r="Y2" s="154"/>
      <c r="Z2" s="154"/>
      <c r="AA2" s="154"/>
      <c r="AB2" s="154"/>
      <c r="AC2" s="154"/>
      <c r="AD2" s="224"/>
      <c r="AE2" s="224"/>
      <c r="AF2" s="224"/>
    </row>
    <row r="3" spans="1:32" ht="15" customHeight="1">
      <c r="A3" s="66"/>
      <c r="B3" s="67"/>
      <c r="C3" s="74"/>
      <c r="D3" s="74"/>
      <c r="E3" s="74"/>
      <c r="F3" s="74"/>
      <c r="G3" s="74"/>
      <c r="H3" s="74"/>
      <c r="I3" s="74"/>
      <c r="J3" s="74"/>
      <c r="K3" s="74"/>
      <c r="L3" s="65"/>
      <c r="M3" s="65"/>
      <c r="N3" s="65"/>
      <c r="O3" s="65"/>
      <c r="P3" s="65"/>
      <c r="Q3" s="65"/>
      <c r="R3" s="65"/>
      <c r="S3" s="65"/>
      <c r="T3" s="68"/>
      <c r="U3" s="154"/>
      <c r="V3" s="154"/>
      <c r="W3" s="154"/>
      <c r="X3" s="154"/>
      <c r="Y3" s="154"/>
      <c r="Z3" s="154"/>
      <c r="AA3" s="154"/>
      <c r="AB3" s="154"/>
      <c r="AC3" s="154"/>
      <c r="AD3" s="224"/>
      <c r="AE3" s="224"/>
      <c r="AF3" s="224"/>
    </row>
    <row r="4" spans="1:32" ht="15" customHeight="1">
      <c r="A4" s="155" t="s">
        <v>55</v>
      </c>
      <c r="B4" s="225"/>
      <c r="C4" s="225"/>
      <c r="D4" s="110"/>
      <c r="E4" s="110"/>
      <c r="F4" s="110"/>
      <c r="G4" s="110"/>
      <c r="H4" s="110"/>
      <c r="I4" s="110"/>
      <c r="J4" s="110"/>
      <c r="K4" s="110"/>
      <c r="L4" s="65"/>
      <c r="M4" s="65"/>
      <c r="N4" s="65"/>
      <c r="O4" s="65"/>
      <c r="P4" s="65"/>
      <c r="Q4" s="65"/>
      <c r="R4" s="65"/>
      <c r="S4" s="65"/>
      <c r="T4" s="69"/>
      <c r="U4" s="69"/>
      <c r="V4" s="156"/>
      <c r="W4" s="156"/>
      <c r="X4" s="156"/>
      <c r="Y4" s="156"/>
      <c r="Z4" s="156"/>
      <c r="AA4" s="113"/>
      <c r="AB4" s="113"/>
      <c r="AC4" s="113"/>
      <c r="AD4" s="224"/>
      <c r="AE4" s="224"/>
      <c r="AF4" s="224"/>
    </row>
    <row r="5" spans="1:32">
      <c r="A5" s="146" t="s">
        <v>0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4"/>
      <c r="AE5" s="224"/>
      <c r="AF5" s="224"/>
    </row>
    <row r="6" spans="1:32">
      <c r="A6" s="146" t="s">
        <v>56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4"/>
      <c r="AE6" s="226"/>
      <c r="AF6" s="227"/>
    </row>
    <row r="7" spans="1:32">
      <c r="A7" s="146" t="s">
        <v>1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  <c r="AA7" s="225"/>
      <c r="AB7" s="225"/>
      <c r="AC7" s="225"/>
      <c r="AD7" s="224"/>
      <c r="AE7" s="226"/>
      <c r="AF7" s="227"/>
    </row>
    <row r="8" spans="1:32">
      <c r="A8" s="147" t="s">
        <v>57</v>
      </c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5"/>
      <c r="X8" s="225"/>
      <c r="Y8" s="225"/>
      <c r="Z8" s="225"/>
      <c r="AA8" s="225"/>
      <c r="AB8" s="225"/>
      <c r="AC8" s="225"/>
      <c r="AD8" s="224"/>
      <c r="AE8" s="226"/>
      <c r="AF8" s="227"/>
    </row>
    <row r="9" spans="1:32" ht="28.5" customHeight="1" thickBot="1">
      <c r="A9" s="148" t="s">
        <v>58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224"/>
      <c r="AE9" s="228"/>
      <c r="AF9" s="227"/>
    </row>
    <row r="10" spans="1:32" ht="21" thickBot="1">
      <c r="A10" s="87" t="s">
        <v>59</v>
      </c>
      <c r="B10" s="89"/>
      <c r="C10" s="79"/>
      <c r="D10" s="79"/>
      <c r="E10" s="149" t="s">
        <v>94</v>
      </c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50"/>
      <c r="Q10" s="87" t="s">
        <v>61</v>
      </c>
      <c r="R10" s="89"/>
      <c r="S10" s="89"/>
      <c r="T10" s="149" t="s">
        <v>62</v>
      </c>
      <c r="U10" s="149"/>
      <c r="V10" s="149"/>
      <c r="W10" s="149"/>
      <c r="X10" s="149"/>
      <c r="Y10" s="149"/>
      <c r="Z10" s="149"/>
      <c r="AA10" s="149"/>
      <c r="AB10" s="149"/>
      <c r="AC10" s="150"/>
      <c r="AD10" s="224"/>
      <c r="AE10" s="224"/>
      <c r="AF10" s="224"/>
    </row>
    <row r="11" spans="1:32" ht="26.25" customHeight="1" thickBot="1">
      <c r="A11" s="157" t="s">
        <v>63</v>
      </c>
      <c r="B11" s="157" t="s">
        <v>64</v>
      </c>
      <c r="C11" s="158" t="s">
        <v>65</v>
      </c>
      <c r="D11" s="159"/>
      <c r="E11" s="159"/>
      <c r="F11" s="159"/>
      <c r="G11" s="159"/>
      <c r="H11" s="159"/>
      <c r="I11" s="159"/>
      <c r="J11" s="159"/>
      <c r="K11" s="160"/>
      <c r="L11" s="167" t="s">
        <v>10</v>
      </c>
      <c r="M11" s="168" t="s">
        <v>66</v>
      </c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30"/>
      <c r="AD11" s="224"/>
      <c r="AE11" s="224"/>
      <c r="AF11" s="224"/>
    </row>
    <row r="12" spans="1:32" ht="16.5" thickBot="1">
      <c r="A12" s="231"/>
      <c r="B12" s="231"/>
      <c r="C12" s="161"/>
      <c r="D12" s="162"/>
      <c r="E12" s="162"/>
      <c r="F12" s="162"/>
      <c r="G12" s="162"/>
      <c r="H12" s="162"/>
      <c r="I12" s="162"/>
      <c r="J12" s="162"/>
      <c r="K12" s="163"/>
      <c r="L12" s="231"/>
      <c r="M12" s="157" t="s">
        <v>24</v>
      </c>
      <c r="N12" s="169" t="s">
        <v>67</v>
      </c>
      <c r="O12" s="229"/>
      <c r="P12" s="230"/>
      <c r="Q12" s="157" t="s">
        <v>24</v>
      </c>
      <c r="R12" s="169" t="s">
        <v>68</v>
      </c>
      <c r="S12" s="229"/>
      <c r="T12" s="230"/>
      <c r="U12" s="157" t="s">
        <v>69</v>
      </c>
      <c r="V12" s="170" t="s">
        <v>70</v>
      </c>
      <c r="W12" s="229"/>
      <c r="X12" s="230"/>
      <c r="Y12" s="157" t="s">
        <v>71</v>
      </c>
      <c r="Z12" s="171" t="s">
        <v>72</v>
      </c>
      <c r="AA12" s="172"/>
      <c r="AB12" s="173"/>
      <c r="AC12" s="157" t="s">
        <v>63</v>
      </c>
      <c r="AD12" s="224"/>
      <c r="AE12" s="224"/>
      <c r="AF12" s="108"/>
    </row>
    <row r="13" spans="1:32">
      <c r="A13" s="232"/>
      <c r="B13" s="232"/>
      <c r="C13" s="164"/>
      <c r="D13" s="165"/>
      <c r="E13" s="165"/>
      <c r="F13" s="165"/>
      <c r="G13" s="165"/>
      <c r="H13" s="165"/>
      <c r="I13" s="165"/>
      <c r="J13" s="165"/>
      <c r="K13" s="166"/>
      <c r="L13" s="232"/>
      <c r="M13" s="232"/>
      <c r="N13" s="70" t="s">
        <v>73</v>
      </c>
      <c r="O13" s="70" t="s">
        <v>74</v>
      </c>
      <c r="P13" s="70" t="s">
        <v>75</v>
      </c>
      <c r="Q13" s="232"/>
      <c r="R13" s="70" t="s">
        <v>73</v>
      </c>
      <c r="S13" s="70" t="s">
        <v>74</v>
      </c>
      <c r="T13" s="70" t="s">
        <v>76</v>
      </c>
      <c r="U13" s="232"/>
      <c r="V13" s="70" t="s">
        <v>73</v>
      </c>
      <c r="W13" s="70" t="s">
        <v>74</v>
      </c>
      <c r="X13" s="70" t="s">
        <v>77</v>
      </c>
      <c r="Y13" s="232"/>
      <c r="Z13" s="174"/>
      <c r="AA13" s="175"/>
      <c r="AB13" s="176"/>
      <c r="AC13" s="232"/>
      <c r="AD13" s="224"/>
      <c r="AE13" s="224"/>
      <c r="AF13" s="108"/>
    </row>
    <row r="14" spans="1:32" ht="15.75">
      <c r="A14" s="76">
        <f ca="1">LISTA!A8</f>
        <v>1</v>
      </c>
      <c r="B14" s="76">
        <f ca="1">LISTA!B8</f>
        <v>71620</v>
      </c>
      <c r="C14" s="140" t="str">
        <f ca="1">LISTA!C8</f>
        <v>AFONSO DIVOVO VUNGUILA</v>
      </c>
      <c r="D14" s="141"/>
      <c r="E14" s="141"/>
      <c r="F14" s="141"/>
      <c r="G14" s="141"/>
      <c r="H14" s="141"/>
      <c r="I14" s="141"/>
      <c r="J14" s="141"/>
      <c r="K14" s="142"/>
      <c r="L14" s="76" t="str">
        <f ca="1">LISTA!D8</f>
        <v>M</v>
      </c>
      <c r="M14" s="77"/>
      <c r="N14" s="71">
        <v>20</v>
      </c>
      <c r="O14" s="71">
        <v>20</v>
      </c>
      <c r="P14" s="73">
        <f t="shared" ref="P14:P46" ca="1" si="0">IFERROR(AVERAGE(N14:O14),0)</f>
        <v>20</v>
      </c>
      <c r="Q14" s="80"/>
      <c r="R14" s="71">
        <v>20</v>
      </c>
      <c r="S14" s="71">
        <v>20</v>
      </c>
      <c r="T14" s="71">
        <f ca="1">IFERROR(AVERAGE(R14:S14),0)</f>
        <v>20</v>
      </c>
      <c r="U14" s="81"/>
      <c r="V14" s="71">
        <v>20</v>
      </c>
      <c r="W14" s="71">
        <v>20</v>
      </c>
      <c r="X14" s="71">
        <f ca="1">IFERROR(AVERAGE(V14:W14),0)</f>
        <v>20</v>
      </c>
      <c r="Y14" s="71">
        <f ca="1">AVERAGE(X14,T14,P14)</f>
        <v>20</v>
      </c>
      <c r="Z14" s="143"/>
      <c r="AA14" s="144"/>
      <c r="AB14" s="145"/>
      <c r="AC14" s="76">
        <f ca="1">A14</f>
        <v>1</v>
      </c>
      <c r="AD14" s="224"/>
      <c r="AE14" s="224"/>
      <c r="AF14" s="108"/>
    </row>
    <row r="15" spans="1:32" ht="15.75">
      <c r="A15" s="76">
        <f ca="1">LISTA!A9</f>
        <v>2</v>
      </c>
      <c r="B15" s="76">
        <f ca="1">LISTA!B9</f>
        <v>71621</v>
      </c>
      <c r="C15" s="140" t="str">
        <f ca="1">LISTA!C9</f>
        <v>AFONSO DOMINGOS NDOMBAXI</v>
      </c>
      <c r="D15" s="141"/>
      <c r="E15" s="141"/>
      <c r="F15" s="141"/>
      <c r="G15" s="141"/>
      <c r="H15" s="141"/>
      <c r="I15" s="141"/>
      <c r="J15" s="141"/>
      <c r="K15" s="142"/>
      <c r="L15" s="76" t="str">
        <f ca="1">LISTA!D9</f>
        <v>M</v>
      </c>
      <c r="M15" s="78"/>
      <c r="N15" s="71">
        <v>20</v>
      </c>
      <c r="O15" s="71">
        <v>20</v>
      </c>
      <c r="P15" s="83">
        <f ca="1">IFERROR(AVERAGE(N15:O15),0)</f>
        <v>20</v>
      </c>
      <c r="Q15" s="82"/>
      <c r="R15" s="71">
        <v>20</v>
      </c>
      <c r="S15" s="71">
        <v>20</v>
      </c>
      <c r="T15" s="84">
        <f t="shared" ref="T15:T46" ca="1" si="1">IFERROR(AVERAGE(R15:S15),0)</f>
        <v>20</v>
      </c>
      <c r="U15" s="85"/>
      <c r="V15" s="71">
        <v>20</v>
      </c>
      <c r="W15" s="71">
        <v>20</v>
      </c>
      <c r="X15" s="84">
        <f t="shared" ref="X15:X46" ca="1" si="2">IFERROR(AVERAGE(V15:W15),0)</f>
        <v>20</v>
      </c>
      <c r="Y15" s="84">
        <f t="shared" ref="Y15:Y46" ca="1" si="3">AVERAGE(X15,T15,P15)</f>
        <v>20</v>
      </c>
      <c r="Z15" s="143"/>
      <c r="AA15" s="144"/>
      <c r="AB15" s="145"/>
      <c r="AC15" s="86">
        <f t="shared" ref="AC15:AC46" ca="1" si="4">A15</f>
        <v>2</v>
      </c>
      <c r="AD15" s="224"/>
      <c r="AE15" s="224"/>
      <c r="AF15" s="108"/>
    </row>
    <row r="16" spans="1:32" ht="15.75">
      <c r="A16" s="76">
        <f ca="1">LISTA!A10</f>
        <v>3</v>
      </c>
      <c r="B16" s="76">
        <f ca="1">LISTA!B10</f>
        <v>71622</v>
      </c>
      <c r="C16" s="140" t="str">
        <f ca="1">LISTA!C10</f>
        <v>ALEXANDRE AFONSO JOSÉ</v>
      </c>
      <c r="D16" s="141"/>
      <c r="E16" s="141"/>
      <c r="F16" s="141"/>
      <c r="G16" s="141"/>
      <c r="H16" s="141"/>
      <c r="I16" s="141"/>
      <c r="J16" s="141"/>
      <c r="K16" s="142"/>
      <c r="L16" s="76" t="str">
        <f ca="1">LISTA!D10</f>
        <v>M</v>
      </c>
      <c r="M16" s="78"/>
      <c r="N16" s="71">
        <v>20</v>
      </c>
      <c r="O16" s="71">
        <v>20</v>
      </c>
      <c r="P16" s="83">
        <f t="shared" ca="1" si="0"/>
        <v>20</v>
      </c>
      <c r="Q16" s="82"/>
      <c r="R16" s="71">
        <v>20</v>
      </c>
      <c r="S16" s="71">
        <v>20</v>
      </c>
      <c r="T16" s="84">
        <f t="shared" ca="1" si="1"/>
        <v>20</v>
      </c>
      <c r="U16" s="85"/>
      <c r="V16" s="71">
        <v>20</v>
      </c>
      <c r="W16" s="71">
        <v>20</v>
      </c>
      <c r="X16" s="84">
        <f t="shared" ca="1" si="2"/>
        <v>20</v>
      </c>
      <c r="Y16" s="84">
        <f t="shared" ca="1" si="3"/>
        <v>20</v>
      </c>
      <c r="Z16" s="143"/>
      <c r="AA16" s="144"/>
      <c r="AB16" s="145"/>
      <c r="AC16" s="86">
        <f t="shared" ca="1" si="4"/>
        <v>3</v>
      </c>
      <c r="AD16" s="224"/>
      <c r="AE16" s="224"/>
      <c r="AF16" s="108"/>
    </row>
    <row r="17" spans="1:31" ht="15.75">
      <c r="A17" s="76">
        <f ca="1">LISTA!A11</f>
        <v>4</v>
      </c>
      <c r="B17" s="76">
        <f ca="1">LISTA!B11</f>
        <v>71624</v>
      </c>
      <c r="C17" s="140" t="str">
        <f ca="1">LISTA!C11</f>
        <v>AMILTON CAPITÃO LANDU</v>
      </c>
      <c r="D17" s="141"/>
      <c r="E17" s="141"/>
      <c r="F17" s="141"/>
      <c r="G17" s="141"/>
      <c r="H17" s="141"/>
      <c r="I17" s="141"/>
      <c r="J17" s="141"/>
      <c r="K17" s="142"/>
      <c r="L17" s="76" t="str">
        <f ca="1">LISTA!D11</f>
        <v>M</v>
      </c>
      <c r="M17" s="78"/>
      <c r="N17" s="71">
        <v>20</v>
      </c>
      <c r="O17" s="71">
        <v>20</v>
      </c>
      <c r="P17" s="83">
        <f t="shared" ca="1" si="0"/>
        <v>20</v>
      </c>
      <c r="Q17" s="82"/>
      <c r="R17" s="71">
        <v>20</v>
      </c>
      <c r="S17" s="71">
        <v>20</v>
      </c>
      <c r="T17" s="84">
        <f t="shared" ca="1" si="1"/>
        <v>20</v>
      </c>
      <c r="U17" s="85"/>
      <c r="V17" s="71">
        <v>20</v>
      </c>
      <c r="W17" s="71">
        <v>20</v>
      </c>
      <c r="X17" s="84">
        <f t="shared" ca="1" si="2"/>
        <v>20</v>
      </c>
      <c r="Y17" s="84">
        <f t="shared" ca="1" si="3"/>
        <v>20</v>
      </c>
      <c r="Z17" s="143"/>
      <c r="AA17" s="144"/>
      <c r="AB17" s="145"/>
      <c r="AC17" s="86">
        <f t="shared" ca="1" si="4"/>
        <v>4</v>
      </c>
      <c r="AD17" s="224"/>
      <c r="AE17" s="224"/>
    </row>
    <row r="18" spans="1:31" ht="15.75">
      <c r="A18" s="76">
        <f ca="1">LISTA!A12</f>
        <v>5</v>
      </c>
      <c r="B18" s="76">
        <f ca="1">LISTA!B12</f>
        <v>71625</v>
      </c>
      <c r="C18" s="140" t="str">
        <f ca="1">LISTA!C12</f>
        <v>ANDRÉ SAMBO MANUEL LUEMBA</v>
      </c>
      <c r="D18" s="141"/>
      <c r="E18" s="141"/>
      <c r="F18" s="141"/>
      <c r="G18" s="141"/>
      <c r="H18" s="141"/>
      <c r="I18" s="141"/>
      <c r="J18" s="141"/>
      <c r="K18" s="142"/>
      <c r="L18" s="76" t="str">
        <f ca="1">LISTA!D12</f>
        <v>M</v>
      </c>
      <c r="M18" s="78"/>
      <c r="N18" s="71">
        <v>20</v>
      </c>
      <c r="O18" s="71">
        <v>20</v>
      </c>
      <c r="P18" s="83">
        <f t="shared" ca="1" si="0"/>
        <v>20</v>
      </c>
      <c r="Q18" s="82"/>
      <c r="R18" s="71">
        <v>20</v>
      </c>
      <c r="S18" s="71">
        <v>20</v>
      </c>
      <c r="T18" s="84">
        <f t="shared" ca="1" si="1"/>
        <v>20</v>
      </c>
      <c r="U18" s="85"/>
      <c r="V18" s="71">
        <v>20</v>
      </c>
      <c r="W18" s="71">
        <v>20</v>
      </c>
      <c r="X18" s="84">
        <f t="shared" ca="1" si="2"/>
        <v>20</v>
      </c>
      <c r="Y18" s="84">
        <f t="shared" ca="1" si="3"/>
        <v>20</v>
      </c>
      <c r="Z18" s="143"/>
      <c r="AA18" s="144"/>
      <c r="AB18" s="145"/>
      <c r="AC18" s="86">
        <f t="shared" ca="1" si="4"/>
        <v>5</v>
      </c>
      <c r="AD18" s="224"/>
      <c r="AE18" s="224"/>
    </row>
    <row r="19" spans="1:31" ht="15.75">
      <c r="A19" s="76">
        <f ca="1">LISTA!A13</f>
        <v>6</v>
      </c>
      <c r="B19" s="76">
        <f ca="1">LISTA!B13</f>
        <v>71626</v>
      </c>
      <c r="C19" s="140" t="str">
        <f ca="1">LISTA!C13</f>
        <v>ANTÓNIO AFONSO ALBERTO NGANGU</v>
      </c>
      <c r="D19" s="141"/>
      <c r="E19" s="141"/>
      <c r="F19" s="141"/>
      <c r="G19" s="141"/>
      <c r="H19" s="141"/>
      <c r="I19" s="141"/>
      <c r="J19" s="141"/>
      <c r="K19" s="142"/>
      <c r="L19" s="76" t="str">
        <f ca="1">LISTA!D13</f>
        <v>M</v>
      </c>
      <c r="M19" s="78"/>
      <c r="N19" s="71">
        <v>20</v>
      </c>
      <c r="O19" s="71">
        <v>20</v>
      </c>
      <c r="P19" s="83">
        <f t="shared" ca="1" si="0"/>
        <v>20</v>
      </c>
      <c r="Q19" s="82"/>
      <c r="R19" s="71">
        <v>20</v>
      </c>
      <c r="S19" s="71">
        <v>20</v>
      </c>
      <c r="T19" s="84">
        <f t="shared" ca="1" si="1"/>
        <v>20</v>
      </c>
      <c r="U19" s="85"/>
      <c r="V19" s="71">
        <v>20</v>
      </c>
      <c r="W19" s="71">
        <v>20</v>
      </c>
      <c r="X19" s="84">
        <f t="shared" ca="1" si="2"/>
        <v>20</v>
      </c>
      <c r="Y19" s="84">
        <f t="shared" ca="1" si="3"/>
        <v>20</v>
      </c>
      <c r="Z19" s="143"/>
      <c r="AA19" s="144"/>
      <c r="AB19" s="145"/>
      <c r="AC19" s="86">
        <f t="shared" ca="1" si="4"/>
        <v>6</v>
      </c>
      <c r="AD19" s="224"/>
      <c r="AE19" s="224"/>
    </row>
    <row r="20" spans="1:31" ht="15.75">
      <c r="A20" s="76">
        <f ca="1">LISTA!A14</f>
        <v>7</v>
      </c>
      <c r="B20" s="76">
        <f ca="1">LISTA!B14</f>
        <v>71570</v>
      </c>
      <c r="C20" s="140" t="str">
        <f ca="1">LISTA!C14</f>
        <v>ANTÓNIO KACOTE ERNESTO PAULINO</v>
      </c>
      <c r="D20" s="141"/>
      <c r="E20" s="141"/>
      <c r="F20" s="141"/>
      <c r="G20" s="141"/>
      <c r="H20" s="141"/>
      <c r="I20" s="141"/>
      <c r="J20" s="141"/>
      <c r="K20" s="142"/>
      <c r="L20" s="76" t="str">
        <f ca="1">LISTA!D14</f>
        <v>M</v>
      </c>
      <c r="M20" s="78"/>
      <c r="N20" s="71">
        <v>20</v>
      </c>
      <c r="O20" s="71">
        <v>20</v>
      </c>
      <c r="P20" s="83">
        <f t="shared" ca="1" si="0"/>
        <v>20</v>
      </c>
      <c r="Q20" s="82"/>
      <c r="R20" s="71">
        <v>20</v>
      </c>
      <c r="S20" s="71">
        <v>20</v>
      </c>
      <c r="T20" s="84">
        <f t="shared" ca="1" si="1"/>
        <v>20</v>
      </c>
      <c r="U20" s="85"/>
      <c r="V20" s="71">
        <v>20</v>
      </c>
      <c r="W20" s="71">
        <v>20</v>
      </c>
      <c r="X20" s="84">
        <f t="shared" ca="1" si="2"/>
        <v>20</v>
      </c>
      <c r="Y20" s="84">
        <f t="shared" ca="1" si="3"/>
        <v>20</v>
      </c>
      <c r="Z20" s="143"/>
      <c r="AA20" s="144"/>
      <c r="AB20" s="145"/>
      <c r="AC20" s="86">
        <f t="shared" ca="1" si="4"/>
        <v>7</v>
      </c>
      <c r="AD20" s="224"/>
      <c r="AE20" s="224"/>
    </row>
    <row r="21" spans="1:31" ht="15.75" customHeight="1">
      <c r="A21" s="76">
        <f ca="1">LISTA!A15</f>
        <v>8</v>
      </c>
      <c r="B21" s="76">
        <f ca="1">LISTA!B15</f>
        <v>71571</v>
      </c>
      <c r="C21" s="140" t="str">
        <f ca="1">LISTA!C15</f>
        <v>ANTÓNIO PEDRO JOSÉ</v>
      </c>
      <c r="D21" s="141"/>
      <c r="E21" s="141"/>
      <c r="F21" s="141"/>
      <c r="G21" s="141"/>
      <c r="H21" s="141"/>
      <c r="I21" s="141"/>
      <c r="J21" s="141"/>
      <c r="K21" s="142"/>
      <c r="L21" s="76" t="str">
        <f ca="1">LISTA!D15</f>
        <v>M</v>
      </c>
      <c r="M21" s="78"/>
      <c r="N21" s="71">
        <v>20</v>
      </c>
      <c r="O21" s="71">
        <v>20</v>
      </c>
      <c r="P21" s="83">
        <f t="shared" ca="1" si="0"/>
        <v>20</v>
      </c>
      <c r="Q21" s="82"/>
      <c r="R21" s="71">
        <v>20</v>
      </c>
      <c r="S21" s="71">
        <v>20</v>
      </c>
      <c r="T21" s="84">
        <f t="shared" ca="1" si="1"/>
        <v>20</v>
      </c>
      <c r="U21" s="85"/>
      <c r="V21" s="71">
        <v>20</v>
      </c>
      <c r="W21" s="71">
        <v>20</v>
      </c>
      <c r="X21" s="84">
        <f t="shared" ca="1" si="2"/>
        <v>20</v>
      </c>
      <c r="Y21" s="84">
        <f t="shared" ca="1" si="3"/>
        <v>0</v>
      </c>
      <c r="Z21" s="143"/>
      <c r="AA21" s="144"/>
      <c r="AB21" s="145"/>
      <c r="AC21" s="86">
        <f t="shared" ca="1" si="4"/>
        <v>8</v>
      </c>
      <c r="AD21" s="224"/>
      <c r="AE21" s="224"/>
    </row>
    <row r="22" spans="1:31" ht="15.75" customHeight="1">
      <c r="A22" s="76">
        <f ca="1">LISTA!A16</f>
        <v>9</v>
      </c>
      <c r="B22" s="76">
        <f ca="1">LISTA!B16</f>
        <v>71629</v>
      </c>
      <c r="C22" s="140" t="str">
        <f ca="1">LISTA!C16</f>
        <v>CLOTILDE TIRCIA RAMOS NOVAS</v>
      </c>
      <c r="D22" s="141"/>
      <c r="E22" s="141"/>
      <c r="F22" s="141"/>
      <c r="G22" s="141"/>
      <c r="H22" s="141"/>
      <c r="I22" s="141"/>
      <c r="J22" s="141"/>
      <c r="K22" s="142"/>
      <c r="L22" s="76" t="str">
        <f ca="1">LISTA!D16</f>
        <v>F</v>
      </c>
      <c r="M22" s="78"/>
      <c r="N22" s="71">
        <v>20</v>
      </c>
      <c r="O22" s="71">
        <v>20</v>
      </c>
      <c r="P22" s="83">
        <f t="shared" ca="1" si="0"/>
        <v>20</v>
      </c>
      <c r="Q22" s="82"/>
      <c r="R22" s="71">
        <v>20</v>
      </c>
      <c r="S22" s="71">
        <v>20</v>
      </c>
      <c r="T22" s="84">
        <f t="shared" ca="1" si="1"/>
        <v>20</v>
      </c>
      <c r="U22" s="85"/>
      <c r="V22" s="71">
        <v>20</v>
      </c>
      <c r="W22" s="71">
        <v>20</v>
      </c>
      <c r="X22" s="84">
        <f t="shared" ca="1" si="2"/>
        <v>20</v>
      </c>
      <c r="Y22" s="84">
        <f t="shared" ca="1" si="3"/>
        <v>20</v>
      </c>
      <c r="Z22" s="143"/>
      <c r="AA22" s="144"/>
      <c r="AB22" s="145"/>
      <c r="AC22" s="86">
        <f t="shared" ca="1" si="4"/>
        <v>9</v>
      </c>
      <c r="AD22" s="224"/>
      <c r="AE22" s="224"/>
    </row>
    <row r="23" spans="1:31" ht="15.75" customHeight="1">
      <c r="A23" s="76">
        <f ca="1">LISTA!A17</f>
        <v>10</v>
      </c>
      <c r="B23" s="76">
        <f ca="1">LISTA!B17</f>
        <v>68693</v>
      </c>
      <c r="C23" s="140" t="str">
        <f ca="1">LISTA!C17</f>
        <v>EDMILSON JÚNIOR JOSÉ CASSULE</v>
      </c>
      <c r="D23" s="141"/>
      <c r="E23" s="141"/>
      <c r="F23" s="141"/>
      <c r="G23" s="141"/>
      <c r="H23" s="141"/>
      <c r="I23" s="141"/>
      <c r="J23" s="141"/>
      <c r="K23" s="142"/>
      <c r="L23" s="76" t="str">
        <f ca="1">LISTA!D17</f>
        <v>M</v>
      </c>
      <c r="M23" s="78"/>
      <c r="N23" s="71">
        <v>20</v>
      </c>
      <c r="O23" s="71">
        <v>20</v>
      </c>
      <c r="P23" s="83">
        <f t="shared" ca="1" si="0"/>
        <v>20</v>
      </c>
      <c r="Q23" s="82"/>
      <c r="R23" s="71">
        <v>20</v>
      </c>
      <c r="S23" s="71">
        <v>20</v>
      </c>
      <c r="T23" s="84">
        <f t="shared" ca="1" si="1"/>
        <v>20</v>
      </c>
      <c r="U23" s="85"/>
      <c r="V23" s="71">
        <v>20</v>
      </c>
      <c r="W23" s="71">
        <v>20</v>
      </c>
      <c r="X23" s="84">
        <f t="shared" ca="1" si="2"/>
        <v>20</v>
      </c>
      <c r="Y23" s="84">
        <f t="shared" ca="1" si="3"/>
        <v>20</v>
      </c>
      <c r="Z23" s="143"/>
      <c r="AA23" s="144"/>
      <c r="AB23" s="145"/>
      <c r="AC23" s="86">
        <f t="shared" ca="1" si="4"/>
        <v>10</v>
      </c>
      <c r="AD23" s="224"/>
      <c r="AE23" s="224"/>
    </row>
    <row r="24" spans="1:31" ht="15.75" customHeight="1">
      <c r="A24" s="76">
        <f ca="1">LISTA!A18</f>
        <v>11</v>
      </c>
      <c r="B24" s="76">
        <f ca="1">LISTA!B18</f>
        <v>71577</v>
      </c>
      <c r="C24" s="140" t="str">
        <f ca="1">LISTA!C18</f>
        <v>ELIZANDRO VALÉRIO WONGO DINIZ</v>
      </c>
      <c r="D24" s="141"/>
      <c r="E24" s="141"/>
      <c r="F24" s="141"/>
      <c r="G24" s="141"/>
      <c r="H24" s="141"/>
      <c r="I24" s="141"/>
      <c r="J24" s="141"/>
      <c r="K24" s="142"/>
      <c r="L24" s="76" t="str">
        <f ca="1">LISTA!D18</f>
        <v>M</v>
      </c>
      <c r="M24" s="78"/>
      <c r="N24" s="71">
        <v>20</v>
      </c>
      <c r="O24" s="71">
        <v>20</v>
      </c>
      <c r="P24" s="83">
        <f t="shared" ca="1" si="0"/>
        <v>20</v>
      </c>
      <c r="Q24" s="82"/>
      <c r="R24" s="71">
        <v>20</v>
      </c>
      <c r="S24" s="71">
        <v>20</v>
      </c>
      <c r="T24" s="84">
        <f t="shared" ca="1" si="1"/>
        <v>20</v>
      </c>
      <c r="U24" s="85"/>
      <c r="V24" s="71">
        <v>20</v>
      </c>
      <c r="W24" s="71">
        <v>20</v>
      </c>
      <c r="X24" s="84">
        <f t="shared" ca="1" si="2"/>
        <v>20</v>
      </c>
      <c r="Y24" s="84">
        <f t="shared" ca="1" si="3"/>
        <v>20</v>
      </c>
      <c r="Z24" s="143"/>
      <c r="AA24" s="144"/>
      <c r="AB24" s="145"/>
      <c r="AC24" s="86">
        <f t="shared" ca="1" si="4"/>
        <v>11</v>
      </c>
      <c r="AD24" s="224"/>
      <c r="AE24" s="224"/>
    </row>
    <row r="25" spans="1:31" ht="15.75" customHeight="1">
      <c r="A25" s="76">
        <f ca="1">LISTA!A19</f>
        <v>12</v>
      </c>
      <c r="B25" s="76">
        <f ca="1">LISTA!B19</f>
        <v>71641</v>
      </c>
      <c r="C25" s="140" t="str">
        <f ca="1">LISTA!C19</f>
        <v>FEBE CAHALA CHINDECASSE</v>
      </c>
      <c r="D25" s="141"/>
      <c r="E25" s="141"/>
      <c r="F25" s="141"/>
      <c r="G25" s="141"/>
      <c r="H25" s="141"/>
      <c r="I25" s="141"/>
      <c r="J25" s="141"/>
      <c r="K25" s="142"/>
      <c r="L25" s="76" t="str">
        <f ca="1">LISTA!D19</f>
        <v>M</v>
      </c>
      <c r="M25" s="78"/>
      <c r="N25" s="71">
        <v>20</v>
      </c>
      <c r="O25" s="71">
        <v>20</v>
      </c>
      <c r="P25" s="83">
        <f t="shared" ca="1" si="0"/>
        <v>20</v>
      </c>
      <c r="Q25" s="82"/>
      <c r="R25" s="71">
        <v>20</v>
      </c>
      <c r="S25" s="71">
        <v>20</v>
      </c>
      <c r="T25" s="84">
        <f t="shared" ca="1" si="1"/>
        <v>20</v>
      </c>
      <c r="U25" s="85"/>
      <c r="V25" s="71">
        <v>20</v>
      </c>
      <c r="W25" s="71">
        <v>20</v>
      </c>
      <c r="X25" s="84">
        <f t="shared" ca="1" si="2"/>
        <v>20</v>
      </c>
      <c r="Y25" s="84">
        <f t="shared" ca="1" si="3"/>
        <v>20</v>
      </c>
      <c r="Z25" s="143"/>
      <c r="AA25" s="144"/>
      <c r="AB25" s="145"/>
      <c r="AC25" s="86">
        <f t="shared" ca="1" si="4"/>
        <v>12</v>
      </c>
      <c r="AD25" s="224"/>
      <c r="AE25" s="224"/>
    </row>
    <row r="26" spans="1:31" ht="15.75" customHeight="1">
      <c r="A26" s="76">
        <f ca="1">LISTA!A20</f>
        <v>13</v>
      </c>
      <c r="B26" s="76">
        <f ca="1">LISTA!B20</f>
        <v>71643</v>
      </c>
      <c r="C26" s="140" t="str">
        <f ca="1">LISTA!C20</f>
        <v>FRANCISCO LUNGA MANUEL PEMESSA</v>
      </c>
      <c r="D26" s="141"/>
      <c r="E26" s="141"/>
      <c r="F26" s="141"/>
      <c r="G26" s="141"/>
      <c r="H26" s="141"/>
      <c r="I26" s="141"/>
      <c r="J26" s="141"/>
      <c r="K26" s="142"/>
      <c r="L26" s="76" t="str">
        <f ca="1">LISTA!D20</f>
        <v>M</v>
      </c>
      <c r="M26" s="78"/>
      <c r="N26" s="71">
        <v>20</v>
      </c>
      <c r="O26" s="71">
        <v>20</v>
      </c>
      <c r="P26" s="83">
        <f t="shared" ca="1" si="0"/>
        <v>20</v>
      </c>
      <c r="Q26" s="82"/>
      <c r="R26" s="71">
        <v>20</v>
      </c>
      <c r="S26" s="71">
        <v>20</v>
      </c>
      <c r="T26" s="84">
        <f t="shared" ca="1" si="1"/>
        <v>20</v>
      </c>
      <c r="U26" s="85"/>
      <c r="V26" s="71">
        <v>20</v>
      </c>
      <c r="W26" s="71">
        <v>20</v>
      </c>
      <c r="X26" s="84">
        <f t="shared" ca="1" si="2"/>
        <v>20</v>
      </c>
      <c r="Y26" s="84">
        <f t="shared" ca="1" si="3"/>
        <v>20</v>
      </c>
      <c r="Z26" s="143"/>
      <c r="AA26" s="144"/>
      <c r="AB26" s="145"/>
      <c r="AC26" s="86">
        <f t="shared" ca="1" si="4"/>
        <v>13</v>
      </c>
      <c r="AD26" s="224"/>
      <c r="AE26" s="224"/>
    </row>
    <row r="27" spans="1:31" ht="15.75" customHeight="1">
      <c r="A27" s="76">
        <f ca="1">LISTA!A21</f>
        <v>14</v>
      </c>
      <c r="B27" s="76">
        <f ca="1">LISTA!B21</f>
        <v>68795</v>
      </c>
      <c r="C27" s="140" t="str">
        <f ca="1">LISTA!C21</f>
        <v xml:space="preserve">FRÂNEO JOSÉ JOÃO </v>
      </c>
      <c r="D27" s="141"/>
      <c r="E27" s="141"/>
      <c r="F27" s="141"/>
      <c r="G27" s="141"/>
      <c r="H27" s="141"/>
      <c r="I27" s="141"/>
      <c r="J27" s="141"/>
      <c r="K27" s="142"/>
      <c r="L27" s="76" t="str">
        <f ca="1">LISTA!D21</f>
        <v>M</v>
      </c>
      <c r="M27" s="78"/>
      <c r="N27" s="71">
        <v>20</v>
      </c>
      <c r="O27" s="71">
        <v>20</v>
      </c>
      <c r="P27" s="83">
        <f t="shared" ca="1" si="0"/>
        <v>20</v>
      </c>
      <c r="Q27" s="82"/>
      <c r="R27" s="71">
        <v>20</v>
      </c>
      <c r="S27" s="71">
        <v>20</v>
      </c>
      <c r="T27" s="84">
        <f t="shared" ca="1" si="1"/>
        <v>20</v>
      </c>
      <c r="U27" s="85"/>
      <c r="V27" s="71">
        <v>20</v>
      </c>
      <c r="W27" s="71">
        <v>20</v>
      </c>
      <c r="X27" s="84">
        <f t="shared" ca="1" si="2"/>
        <v>20</v>
      </c>
      <c r="Y27" s="84">
        <f t="shared" ca="1" si="3"/>
        <v>20</v>
      </c>
      <c r="Z27" s="143"/>
      <c r="AA27" s="144"/>
      <c r="AB27" s="145"/>
      <c r="AC27" s="86">
        <f t="shared" ca="1" si="4"/>
        <v>14</v>
      </c>
      <c r="AD27" s="224"/>
      <c r="AE27" s="224"/>
    </row>
    <row r="28" spans="1:31" ht="15.75" customHeight="1">
      <c r="A28" s="76">
        <f ca="1">LISTA!A22</f>
        <v>15</v>
      </c>
      <c r="B28" s="76">
        <f ca="1">LISTA!B22</f>
        <v>71582</v>
      </c>
      <c r="C28" s="140" t="str">
        <f ca="1">LISTA!C22</f>
        <v>GERZY MANUEL MAINO DA COSTA</v>
      </c>
      <c r="D28" s="141"/>
      <c r="E28" s="141"/>
      <c r="F28" s="141"/>
      <c r="G28" s="141"/>
      <c r="H28" s="141"/>
      <c r="I28" s="141"/>
      <c r="J28" s="141"/>
      <c r="K28" s="142"/>
      <c r="L28" s="76" t="str">
        <f ca="1">LISTA!D22</f>
        <v>M</v>
      </c>
      <c r="M28" s="78"/>
      <c r="N28" s="71">
        <v>20</v>
      </c>
      <c r="O28" s="71">
        <v>20</v>
      </c>
      <c r="P28" s="83">
        <f t="shared" ca="1" si="0"/>
        <v>20</v>
      </c>
      <c r="Q28" s="82"/>
      <c r="R28" s="71">
        <v>20</v>
      </c>
      <c r="S28" s="71">
        <v>20</v>
      </c>
      <c r="T28" s="84">
        <f t="shared" ca="1" si="1"/>
        <v>20</v>
      </c>
      <c r="U28" s="85"/>
      <c r="V28" s="71">
        <v>20</v>
      </c>
      <c r="W28" s="71">
        <v>20</v>
      </c>
      <c r="X28" s="84">
        <f t="shared" ca="1" si="2"/>
        <v>20</v>
      </c>
      <c r="Y28" s="84">
        <f t="shared" ca="1" si="3"/>
        <v>20</v>
      </c>
      <c r="Z28" s="143"/>
      <c r="AA28" s="144"/>
      <c r="AB28" s="145"/>
      <c r="AC28" s="86">
        <f t="shared" ca="1" si="4"/>
        <v>15</v>
      </c>
      <c r="AD28" s="224"/>
      <c r="AE28" s="224"/>
    </row>
    <row r="29" spans="1:31" ht="15.75" customHeight="1">
      <c r="A29" s="76">
        <f ca="1">LISTA!A23</f>
        <v>16</v>
      </c>
      <c r="B29" s="76">
        <f ca="1">LISTA!B23</f>
        <v>71591</v>
      </c>
      <c r="C29" s="140" t="str">
        <f ca="1">LISTA!C23</f>
        <v>HELAINE MARIA CELESTINO FERNANDO</v>
      </c>
      <c r="D29" s="141"/>
      <c r="E29" s="141"/>
      <c r="F29" s="141"/>
      <c r="G29" s="141"/>
      <c r="H29" s="141"/>
      <c r="I29" s="141"/>
      <c r="J29" s="141"/>
      <c r="K29" s="142"/>
      <c r="L29" s="76" t="str">
        <f ca="1">LISTA!D23</f>
        <v>F</v>
      </c>
      <c r="M29" s="78"/>
      <c r="N29" s="71">
        <v>20</v>
      </c>
      <c r="O29" s="71">
        <v>20</v>
      </c>
      <c r="P29" s="83">
        <f t="shared" ca="1" si="0"/>
        <v>20</v>
      </c>
      <c r="Q29" s="82"/>
      <c r="R29" s="71">
        <v>20</v>
      </c>
      <c r="S29" s="71">
        <v>20</v>
      </c>
      <c r="T29" s="84">
        <f t="shared" ca="1" si="1"/>
        <v>20</v>
      </c>
      <c r="U29" s="85"/>
      <c r="V29" s="71">
        <v>20</v>
      </c>
      <c r="W29" s="71">
        <v>20</v>
      </c>
      <c r="X29" s="84">
        <f t="shared" ca="1" si="2"/>
        <v>20</v>
      </c>
      <c r="Y29" s="84">
        <f t="shared" ca="1" si="3"/>
        <v>0</v>
      </c>
      <c r="Z29" s="143"/>
      <c r="AA29" s="144"/>
      <c r="AB29" s="145"/>
      <c r="AC29" s="86">
        <f t="shared" ca="1" si="4"/>
        <v>16</v>
      </c>
      <c r="AD29" s="224"/>
      <c r="AE29" s="224"/>
    </row>
    <row r="30" spans="1:31" ht="15.75" customHeight="1">
      <c r="A30" s="76">
        <f ca="1">LISTA!A24</f>
        <v>17</v>
      </c>
      <c r="B30" s="76">
        <f ca="1">LISTA!B24</f>
        <v>71585</v>
      </c>
      <c r="C30" s="140" t="str">
        <f ca="1">LISTA!C24</f>
        <v>INÊS JONAS SACHUNGUE</v>
      </c>
      <c r="D30" s="141"/>
      <c r="E30" s="141"/>
      <c r="F30" s="141"/>
      <c r="G30" s="141"/>
      <c r="H30" s="141"/>
      <c r="I30" s="141"/>
      <c r="J30" s="141"/>
      <c r="K30" s="142"/>
      <c r="L30" s="76" t="str">
        <f ca="1">LISTA!D24</f>
        <v>F</v>
      </c>
      <c r="M30" s="78"/>
      <c r="N30" s="71">
        <v>20</v>
      </c>
      <c r="O30" s="71">
        <v>20</v>
      </c>
      <c r="P30" s="83">
        <f t="shared" ca="1" si="0"/>
        <v>20</v>
      </c>
      <c r="Q30" s="82"/>
      <c r="R30" s="71">
        <v>20</v>
      </c>
      <c r="S30" s="71">
        <v>20</v>
      </c>
      <c r="T30" s="84">
        <f t="shared" ca="1" si="1"/>
        <v>20</v>
      </c>
      <c r="U30" s="85"/>
      <c r="V30" s="71">
        <v>20</v>
      </c>
      <c r="W30" s="71">
        <v>20</v>
      </c>
      <c r="X30" s="84">
        <f t="shared" ca="1" si="2"/>
        <v>20</v>
      </c>
      <c r="Y30" s="84">
        <f t="shared" ca="1" si="3"/>
        <v>0</v>
      </c>
      <c r="Z30" s="143"/>
      <c r="AA30" s="144"/>
      <c r="AB30" s="145"/>
      <c r="AC30" s="86">
        <f t="shared" ca="1" si="4"/>
        <v>17</v>
      </c>
      <c r="AD30" s="224"/>
      <c r="AE30" s="224"/>
    </row>
    <row r="31" spans="1:31" ht="15.75" customHeight="1">
      <c r="A31" s="76">
        <f ca="1">LISTA!A25</f>
        <v>18</v>
      </c>
      <c r="B31" s="76">
        <f ca="1">LISTA!B25</f>
        <v>71588</v>
      </c>
      <c r="C31" s="140" t="str">
        <f ca="1">LISTA!C25</f>
        <v>JAEL ISABEL KUMBI</v>
      </c>
      <c r="D31" s="141"/>
      <c r="E31" s="141"/>
      <c r="F31" s="141"/>
      <c r="G31" s="141"/>
      <c r="H31" s="141"/>
      <c r="I31" s="141"/>
      <c r="J31" s="141"/>
      <c r="K31" s="142"/>
      <c r="L31" s="76" t="str">
        <f ca="1">LISTA!D25</f>
        <v>M</v>
      </c>
      <c r="M31" s="78"/>
      <c r="N31" s="71">
        <v>20</v>
      </c>
      <c r="O31" s="71">
        <v>20</v>
      </c>
      <c r="P31" s="83">
        <f t="shared" ca="1" si="0"/>
        <v>20</v>
      </c>
      <c r="Q31" s="82"/>
      <c r="R31" s="71">
        <v>20</v>
      </c>
      <c r="S31" s="71">
        <v>20</v>
      </c>
      <c r="T31" s="84">
        <f t="shared" ca="1" si="1"/>
        <v>20</v>
      </c>
      <c r="U31" s="85"/>
      <c r="V31" s="71">
        <v>20</v>
      </c>
      <c r="W31" s="71">
        <v>20</v>
      </c>
      <c r="X31" s="84">
        <f t="shared" ca="1" si="2"/>
        <v>20</v>
      </c>
      <c r="Y31" s="84">
        <f t="shared" ca="1" si="3"/>
        <v>20</v>
      </c>
      <c r="Z31" s="143"/>
      <c r="AA31" s="144"/>
      <c r="AB31" s="145"/>
      <c r="AC31" s="86">
        <f t="shared" ca="1" si="4"/>
        <v>18</v>
      </c>
      <c r="AD31" s="224"/>
      <c r="AE31" s="224"/>
    </row>
    <row r="32" spans="1:31" ht="15.75" customHeight="1">
      <c r="A32" s="76">
        <f ca="1">LISTA!A26</f>
        <v>19</v>
      </c>
      <c r="B32" s="76">
        <f ca="1">LISTA!B26</f>
        <v>71647</v>
      </c>
      <c r="C32" s="140" t="str">
        <f ca="1">LISTA!C26</f>
        <v>JOÃO CORREIA LUCAMBA</v>
      </c>
      <c r="D32" s="141"/>
      <c r="E32" s="141"/>
      <c r="F32" s="141"/>
      <c r="G32" s="141"/>
      <c r="H32" s="141"/>
      <c r="I32" s="141"/>
      <c r="J32" s="141"/>
      <c r="K32" s="142"/>
      <c r="L32" s="76" t="str">
        <f ca="1">LISTA!D26</f>
        <v>M</v>
      </c>
      <c r="M32" s="78"/>
      <c r="N32" s="71">
        <v>20</v>
      </c>
      <c r="O32" s="71">
        <v>20</v>
      </c>
      <c r="P32" s="83">
        <f t="shared" ca="1" si="0"/>
        <v>20</v>
      </c>
      <c r="Q32" s="82"/>
      <c r="R32" s="71">
        <v>20</v>
      </c>
      <c r="S32" s="71">
        <v>20</v>
      </c>
      <c r="T32" s="84">
        <f t="shared" ca="1" si="1"/>
        <v>20</v>
      </c>
      <c r="U32" s="85"/>
      <c r="V32" s="71">
        <v>20</v>
      </c>
      <c r="W32" s="71">
        <v>20</v>
      </c>
      <c r="X32" s="84">
        <f t="shared" ca="1" si="2"/>
        <v>20</v>
      </c>
      <c r="Y32" s="84">
        <f t="shared" ca="1" si="3"/>
        <v>20</v>
      </c>
      <c r="Z32" s="143"/>
      <c r="AA32" s="144"/>
      <c r="AB32" s="145"/>
      <c r="AC32" s="86">
        <f t="shared" ca="1" si="4"/>
        <v>19</v>
      </c>
      <c r="AD32" s="224"/>
      <c r="AE32" s="224"/>
    </row>
    <row r="33" spans="1:32" ht="15.75" customHeight="1">
      <c r="A33" s="76">
        <f ca="1">LISTA!A27</f>
        <v>20</v>
      </c>
      <c r="B33" s="76">
        <f ca="1">LISTA!B27</f>
        <v>71649</v>
      </c>
      <c r="C33" s="140" t="str">
        <f ca="1">LISTA!C27</f>
        <v>JOEL PEDRO MALUANGA</v>
      </c>
      <c r="D33" s="141"/>
      <c r="E33" s="141"/>
      <c r="F33" s="141"/>
      <c r="G33" s="141"/>
      <c r="H33" s="141"/>
      <c r="I33" s="141"/>
      <c r="J33" s="141"/>
      <c r="K33" s="142"/>
      <c r="L33" s="76" t="str">
        <f ca="1">LISTA!D27</f>
        <v>M</v>
      </c>
      <c r="M33" s="78"/>
      <c r="N33" s="71">
        <v>20</v>
      </c>
      <c r="O33" s="71">
        <v>20</v>
      </c>
      <c r="P33" s="83">
        <f t="shared" ca="1" si="0"/>
        <v>20</v>
      </c>
      <c r="Q33" s="82"/>
      <c r="R33" s="71">
        <v>20</v>
      </c>
      <c r="S33" s="71">
        <v>20</v>
      </c>
      <c r="T33" s="84">
        <f t="shared" ca="1" si="1"/>
        <v>20</v>
      </c>
      <c r="U33" s="85"/>
      <c r="V33" s="71">
        <v>20</v>
      </c>
      <c r="W33" s="71">
        <v>20</v>
      </c>
      <c r="X33" s="84">
        <f t="shared" ca="1" si="2"/>
        <v>20</v>
      </c>
      <c r="Y33" s="84">
        <f t="shared" ca="1" si="3"/>
        <v>20</v>
      </c>
      <c r="Z33" s="143"/>
      <c r="AA33" s="144"/>
      <c r="AB33" s="145"/>
      <c r="AC33" s="86">
        <f t="shared" ca="1" si="4"/>
        <v>20</v>
      </c>
      <c r="AD33" s="224"/>
      <c r="AE33" s="224"/>
      <c r="AF33" s="108"/>
    </row>
    <row r="34" spans="1:32" ht="15.75" customHeight="1">
      <c r="A34" s="76">
        <f ca="1">LISTA!A28</f>
        <v>21</v>
      </c>
      <c r="B34" s="76">
        <f ca="1">LISTA!B28</f>
        <v>71650</v>
      </c>
      <c r="C34" s="140" t="str">
        <f ca="1">LISTA!C28</f>
        <v>JOMÂNCIA DELCIA MANUEL PAULO</v>
      </c>
      <c r="D34" s="141"/>
      <c r="E34" s="141"/>
      <c r="F34" s="141"/>
      <c r="G34" s="141"/>
      <c r="H34" s="141"/>
      <c r="I34" s="141"/>
      <c r="J34" s="141"/>
      <c r="K34" s="142"/>
      <c r="L34" s="76" t="str">
        <f ca="1">LISTA!D28</f>
        <v>F</v>
      </c>
      <c r="M34" s="78"/>
      <c r="N34" s="71">
        <v>20</v>
      </c>
      <c r="O34" s="71">
        <v>20</v>
      </c>
      <c r="P34" s="83">
        <f t="shared" ca="1" si="0"/>
        <v>20</v>
      </c>
      <c r="Q34" s="82"/>
      <c r="R34" s="71">
        <v>20</v>
      </c>
      <c r="S34" s="71">
        <v>20</v>
      </c>
      <c r="T34" s="84">
        <f t="shared" ca="1" si="1"/>
        <v>20</v>
      </c>
      <c r="U34" s="85"/>
      <c r="V34" s="71">
        <v>20</v>
      </c>
      <c r="W34" s="71">
        <v>20</v>
      </c>
      <c r="X34" s="84">
        <f t="shared" ca="1" si="2"/>
        <v>20</v>
      </c>
      <c r="Y34" s="84">
        <f t="shared" ca="1" si="3"/>
        <v>20</v>
      </c>
      <c r="Z34" s="143"/>
      <c r="AA34" s="144"/>
      <c r="AB34" s="145"/>
      <c r="AC34" s="86">
        <f t="shared" ca="1" si="4"/>
        <v>21</v>
      </c>
      <c r="AD34" s="224"/>
      <c r="AE34" s="224"/>
      <c r="AF34" s="108"/>
    </row>
    <row r="35" spans="1:32" ht="15.75" customHeight="1">
      <c r="A35" s="76">
        <f ca="1">LISTA!A29</f>
        <v>22</v>
      </c>
      <c r="B35" s="76">
        <f ca="1">LISTA!B29</f>
        <v>71657</v>
      </c>
      <c r="C35" s="140" t="str">
        <f ca="1">LISTA!C29</f>
        <v>KENEDY JOÃO PAULINO VICTOR</v>
      </c>
      <c r="D35" s="141"/>
      <c r="E35" s="141"/>
      <c r="F35" s="141"/>
      <c r="G35" s="141"/>
      <c r="H35" s="141"/>
      <c r="I35" s="141"/>
      <c r="J35" s="141"/>
      <c r="K35" s="142"/>
      <c r="L35" s="76" t="str">
        <f ca="1">LISTA!D29</f>
        <v>M</v>
      </c>
      <c r="M35" s="78"/>
      <c r="N35" s="71">
        <v>20</v>
      </c>
      <c r="O35" s="71">
        <v>20</v>
      </c>
      <c r="P35" s="83">
        <f t="shared" ca="1" si="0"/>
        <v>20</v>
      </c>
      <c r="Q35" s="82"/>
      <c r="R35" s="71">
        <v>20</v>
      </c>
      <c r="S35" s="71">
        <v>20</v>
      </c>
      <c r="T35" s="84">
        <f t="shared" ca="1" si="1"/>
        <v>20</v>
      </c>
      <c r="U35" s="85"/>
      <c r="V35" s="71">
        <v>20</v>
      </c>
      <c r="W35" s="71">
        <v>20</v>
      </c>
      <c r="X35" s="84">
        <f t="shared" ca="1" si="2"/>
        <v>20</v>
      </c>
      <c r="Y35" s="84">
        <f t="shared" ca="1" si="3"/>
        <v>20</v>
      </c>
      <c r="Z35" s="143"/>
      <c r="AA35" s="144"/>
      <c r="AB35" s="145"/>
      <c r="AC35" s="86">
        <f t="shared" ca="1" si="4"/>
        <v>22</v>
      </c>
      <c r="AD35" s="224"/>
      <c r="AE35" s="224"/>
      <c r="AF35" s="108"/>
    </row>
    <row r="36" spans="1:32" ht="15.75" customHeight="1">
      <c r="A36" s="76">
        <f ca="1">LISTA!A30</f>
        <v>23</v>
      </c>
      <c r="B36" s="76">
        <f ca="1">LISTA!B30</f>
        <v>71595</v>
      </c>
      <c r="C36" s="140" t="str">
        <f ca="1">LISTA!C30</f>
        <v>LOURENÇO AUGUSTO DOMINGOS</v>
      </c>
      <c r="D36" s="141"/>
      <c r="E36" s="141"/>
      <c r="F36" s="141"/>
      <c r="G36" s="141"/>
      <c r="H36" s="141"/>
      <c r="I36" s="141"/>
      <c r="J36" s="141"/>
      <c r="K36" s="142"/>
      <c r="L36" s="76" t="str">
        <f ca="1">LISTA!D30</f>
        <v>M</v>
      </c>
      <c r="M36" s="78"/>
      <c r="N36" s="71">
        <v>20</v>
      </c>
      <c r="O36" s="71">
        <v>20</v>
      </c>
      <c r="P36" s="83">
        <f t="shared" ca="1" si="0"/>
        <v>20</v>
      </c>
      <c r="Q36" s="82"/>
      <c r="R36" s="71">
        <v>20</v>
      </c>
      <c r="S36" s="71">
        <v>20</v>
      </c>
      <c r="T36" s="84">
        <f t="shared" ca="1" si="1"/>
        <v>20</v>
      </c>
      <c r="U36" s="85"/>
      <c r="V36" s="71">
        <v>20</v>
      </c>
      <c r="W36" s="71">
        <v>20</v>
      </c>
      <c r="X36" s="84">
        <f t="shared" ca="1" si="2"/>
        <v>20</v>
      </c>
      <c r="Y36" s="84">
        <f t="shared" ca="1" si="3"/>
        <v>20</v>
      </c>
      <c r="Z36" s="143"/>
      <c r="AA36" s="144"/>
      <c r="AB36" s="145"/>
      <c r="AC36" s="86">
        <f t="shared" ca="1" si="4"/>
        <v>23</v>
      </c>
      <c r="AD36" s="224"/>
      <c r="AE36" s="224"/>
      <c r="AF36" s="108"/>
    </row>
    <row r="37" spans="1:32" ht="15.75" customHeight="1">
      <c r="A37" s="76">
        <f ca="1">LISTA!A31</f>
        <v>24</v>
      </c>
      <c r="B37" s="76">
        <f ca="1">LISTA!B31</f>
        <v>71597</v>
      </c>
      <c r="C37" s="140" t="str">
        <f ca="1">LISTA!C31</f>
        <v>LUÍS DIONÍSIO MAVINGA MAMPUYA</v>
      </c>
      <c r="D37" s="141"/>
      <c r="E37" s="141"/>
      <c r="F37" s="141"/>
      <c r="G37" s="141"/>
      <c r="H37" s="141"/>
      <c r="I37" s="141"/>
      <c r="J37" s="141"/>
      <c r="K37" s="142"/>
      <c r="L37" s="76" t="str">
        <f ca="1">LISTA!D31</f>
        <v>M</v>
      </c>
      <c r="M37" s="78"/>
      <c r="N37" s="71">
        <v>20</v>
      </c>
      <c r="O37" s="71">
        <v>20</v>
      </c>
      <c r="P37" s="83">
        <f t="shared" ca="1" si="0"/>
        <v>20</v>
      </c>
      <c r="Q37" s="82"/>
      <c r="R37" s="71">
        <v>20</v>
      </c>
      <c r="S37" s="71">
        <v>20</v>
      </c>
      <c r="T37" s="84">
        <f t="shared" ca="1" si="1"/>
        <v>20</v>
      </c>
      <c r="U37" s="85"/>
      <c r="V37" s="71">
        <v>20</v>
      </c>
      <c r="W37" s="71">
        <v>20</v>
      </c>
      <c r="X37" s="84">
        <f t="shared" ca="1" si="2"/>
        <v>20</v>
      </c>
      <c r="Y37" s="84">
        <f t="shared" ca="1" si="3"/>
        <v>20</v>
      </c>
      <c r="Z37" s="143"/>
      <c r="AA37" s="144"/>
      <c r="AB37" s="145"/>
      <c r="AC37" s="86">
        <f t="shared" ca="1" si="4"/>
        <v>24</v>
      </c>
      <c r="AD37" s="224"/>
      <c r="AE37" s="224"/>
      <c r="AF37" s="108"/>
    </row>
    <row r="38" spans="1:32" ht="15.75" customHeight="1">
      <c r="A38" s="76">
        <f ca="1">LISTA!A32</f>
        <v>25</v>
      </c>
      <c r="B38" s="76">
        <f ca="1">LISTA!B32</f>
        <v>72918</v>
      </c>
      <c r="C38" s="140" t="str">
        <f ca="1">LISTA!C32</f>
        <v>MARIO CAMUNDONGO NANBALO</v>
      </c>
      <c r="D38" s="141"/>
      <c r="E38" s="141"/>
      <c r="F38" s="141"/>
      <c r="G38" s="141"/>
      <c r="H38" s="141"/>
      <c r="I38" s="141"/>
      <c r="J38" s="141"/>
      <c r="K38" s="142"/>
      <c r="L38" s="76" t="str">
        <f ca="1">LISTA!D32</f>
        <v>M</v>
      </c>
      <c r="M38" s="78"/>
      <c r="N38" s="71">
        <v>20</v>
      </c>
      <c r="O38" s="71">
        <v>20</v>
      </c>
      <c r="P38" s="83">
        <f t="shared" ca="1" si="0"/>
        <v>20</v>
      </c>
      <c r="Q38" s="82"/>
      <c r="R38" s="71">
        <v>20</v>
      </c>
      <c r="S38" s="71">
        <v>20</v>
      </c>
      <c r="T38" s="84">
        <f t="shared" ca="1" si="1"/>
        <v>20</v>
      </c>
      <c r="U38" s="85"/>
      <c r="V38" s="71">
        <v>20</v>
      </c>
      <c r="W38" s="71">
        <v>20</v>
      </c>
      <c r="X38" s="84">
        <f t="shared" ca="1" si="2"/>
        <v>20</v>
      </c>
      <c r="Y38" s="84">
        <f t="shared" ca="1" si="3"/>
        <v>20</v>
      </c>
      <c r="Z38" s="143"/>
      <c r="AA38" s="144"/>
      <c r="AB38" s="145"/>
      <c r="AC38" s="86">
        <f t="shared" ca="1" si="4"/>
        <v>25</v>
      </c>
      <c r="AD38" s="224"/>
      <c r="AE38" s="224"/>
      <c r="AF38" s="108"/>
    </row>
    <row r="39" spans="1:32" ht="15.75" customHeight="1">
      <c r="A39" s="76">
        <f ca="1">LISTA!A33</f>
        <v>26</v>
      </c>
      <c r="B39" s="76">
        <f ca="1">LISTA!B33</f>
        <v>71603</v>
      </c>
      <c r="C39" s="140" t="str">
        <f ca="1">LISTA!C33</f>
        <v>MOISÉS MENDONÇA DOMINGOS</v>
      </c>
      <c r="D39" s="141"/>
      <c r="E39" s="141"/>
      <c r="F39" s="141"/>
      <c r="G39" s="141"/>
      <c r="H39" s="141"/>
      <c r="I39" s="141"/>
      <c r="J39" s="141"/>
      <c r="K39" s="142"/>
      <c r="L39" s="76" t="str">
        <f ca="1">LISTA!D33</f>
        <v>M</v>
      </c>
      <c r="M39" s="78"/>
      <c r="N39" s="71">
        <v>20</v>
      </c>
      <c r="O39" s="71">
        <v>20</v>
      </c>
      <c r="P39" s="83">
        <f t="shared" ca="1" si="0"/>
        <v>20</v>
      </c>
      <c r="Q39" s="82"/>
      <c r="R39" s="71">
        <v>20</v>
      </c>
      <c r="S39" s="71">
        <v>20</v>
      </c>
      <c r="T39" s="84">
        <f t="shared" ca="1" si="1"/>
        <v>20</v>
      </c>
      <c r="U39" s="85"/>
      <c r="V39" s="71">
        <v>20</v>
      </c>
      <c r="W39" s="71">
        <v>20</v>
      </c>
      <c r="X39" s="84">
        <f t="shared" ca="1" si="2"/>
        <v>20</v>
      </c>
      <c r="Y39" s="84">
        <f t="shared" ca="1" si="3"/>
        <v>20</v>
      </c>
      <c r="Z39" s="143"/>
      <c r="AA39" s="144"/>
      <c r="AB39" s="145"/>
      <c r="AC39" s="86">
        <f t="shared" ca="1" si="4"/>
        <v>26</v>
      </c>
      <c r="AD39" s="224"/>
      <c r="AE39" s="224"/>
      <c r="AF39" s="108"/>
    </row>
    <row r="40" spans="1:32" ht="15.75" customHeight="1">
      <c r="A40" s="76">
        <f ca="1">LISTA!A34</f>
        <v>27</v>
      </c>
      <c r="B40" s="76">
        <f ca="1">LISTA!B34</f>
        <v>71604</v>
      </c>
      <c r="C40" s="140" t="str">
        <f ca="1">LISTA!C34</f>
        <v>NAZARETO DE FÁTIMA BENGUE INGLÊS</v>
      </c>
      <c r="D40" s="141"/>
      <c r="E40" s="141"/>
      <c r="F40" s="141"/>
      <c r="G40" s="141"/>
      <c r="H40" s="141"/>
      <c r="I40" s="141"/>
      <c r="J40" s="141"/>
      <c r="K40" s="142"/>
      <c r="L40" s="76" t="str">
        <f ca="1">LISTA!D34</f>
        <v>M</v>
      </c>
      <c r="M40" s="78"/>
      <c r="N40" s="71">
        <v>20</v>
      </c>
      <c r="O40" s="71">
        <v>20</v>
      </c>
      <c r="P40" s="83">
        <f t="shared" ca="1" si="0"/>
        <v>20</v>
      </c>
      <c r="Q40" s="82"/>
      <c r="R40" s="71">
        <v>20</v>
      </c>
      <c r="S40" s="71">
        <v>20</v>
      </c>
      <c r="T40" s="84">
        <f t="shared" ca="1" si="1"/>
        <v>20</v>
      </c>
      <c r="U40" s="85"/>
      <c r="V40" s="71">
        <v>20</v>
      </c>
      <c r="W40" s="71">
        <v>20</v>
      </c>
      <c r="X40" s="84">
        <f t="shared" ca="1" si="2"/>
        <v>20</v>
      </c>
      <c r="Y40" s="84">
        <f t="shared" ca="1" si="3"/>
        <v>20</v>
      </c>
      <c r="Z40" s="143"/>
      <c r="AA40" s="144"/>
      <c r="AB40" s="145"/>
      <c r="AC40" s="86">
        <f t="shared" ca="1" si="4"/>
        <v>27</v>
      </c>
      <c r="AD40" s="224"/>
      <c r="AE40" s="224"/>
      <c r="AF40" s="108"/>
    </row>
    <row r="41" spans="1:32" ht="15.75" customHeight="1">
      <c r="A41" s="76">
        <f ca="1">LISTA!A35</f>
        <v>28</v>
      </c>
      <c r="B41" s="76">
        <f ca="1">LISTA!B35</f>
        <v>71665</v>
      </c>
      <c r="C41" s="140" t="str">
        <f ca="1">LISTA!C35</f>
        <v>ONÊSIMO MENDONÇA COELHO</v>
      </c>
      <c r="D41" s="141"/>
      <c r="E41" s="141"/>
      <c r="F41" s="141"/>
      <c r="G41" s="141"/>
      <c r="H41" s="141"/>
      <c r="I41" s="141"/>
      <c r="J41" s="141"/>
      <c r="K41" s="142"/>
      <c r="L41" s="76" t="str">
        <f ca="1">LISTA!D35</f>
        <v>M</v>
      </c>
      <c r="M41" s="78"/>
      <c r="N41" s="71">
        <v>20</v>
      </c>
      <c r="O41" s="71">
        <v>20</v>
      </c>
      <c r="P41" s="83">
        <f t="shared" ca="1" si="0"/>
        <v>20</v>
      </c>
      <c r="Q41" s="82"/>
      <c r="R41" s="71">
        <v>20</v>
      </c>
      <c r="S41" s="71">
        <v>20</v>
      </c>
      <c r="T41" s="84">
        <f t="shared" ca="1" si="1"/>
        <v>20</v>
      </c>
      <c r="U41" s="85"/>
      <c r="V41" s="71">
        <v>20</v>
      </c>
      <c r="W41" s="71">
        <v>20</v>
      </c>
      <c r="X41" s="84">
        <f t="shared" ca="1" si="2"/>
        <v>20</v>
      </c>
      <c r="Y41" s="84">
        <f t="shared" ca="1" si="3"/>
        <v>20</v>
      </c>
      <c r="Z41" s="143"/>
      <c r="AA41" s="144"/>
      <c r="AB41" s="145"/>
      <c r="AC41" s="86">
        <f t="shared" ca="1" si="4"/>
        <v>28</v>
      </c>
      <c r="AD41" s="224"/>
      <c r="AE41" s="224"/>
      <c r="AF41" s="108"/>
    </row>
    <row r="42" spans="1:32" ht="15.75" customHeight="1">
      <c r="A42" s="76">
        <f ca="1">LISTA!A36</f>
        <v>29</v>
      </c>
      <c r="B42" s="76">
        <f ca="1">LISTA!B36</f>
        <v>71611</v>
      </c>
      <c r="C42" s="140" t="str">
        <f ca="1">LISTA!C36</f>
        <v>PAULO ALFREDO XAVIER KOMBO</v>
      </c>
      <c r="D42" s="141"/>
      <c r="E42" s="141"/>
      <c r="F42" s="141"/>
      <c r="G42" s="141"/>
      <c r="H42" s="141"/>
      <c r="I42" s="141"/>
      <c r="J42" s="141"/>
      <c r="K42" s="142"/>
      <c r="L42" s="76" t="str">
        <f ca="1">LISTA!D36</f>
        <v>M</v>
      </c>
      <c r="M42" s="78"/>
      <c r="N42" s="71">
        <v>20</v>
      </c>
      <c r="O42" s="71">
        <v>20</v>
      </c>
      <c r="P42" s="83">
        <f t="shared" ca="1" si="0"/>
        <v>20</v>
      </c>
      <c r="Q42" s="82"/>
      <c r="R42" s="71">
        <v>20</v>
      </c>
      <c r="S42" s="71">
        <v>20</v>
      </c>
      <c r="T42" s="84">
        <f t="shared" ca="1" si="1"/>
        <v>20</v>
      </c>
      <c r="U42" s="85"/>
      <c r="V42" s="71">
        <v>20</v>
      </c>
      <c r="W42" s="71">
        <v>20</v>
      </c>
      <c r="X42" s="84">
        <f t="shared" ca="1" si="2"/>
        <v>20</v>
      </c>
      <c r="Y42" s="84">
        <f t="shared" ca="1" si="3"/>
        <v>20</v>
      </c>
      <c r="Z42" s="143"/>
      <c r="AA42" s="144"/>
      <c r="AB42" s="145"/>
      <c r="AC42" s="86">
        <f t="shared" ca="1" si="4"/>
        <v>29</v>
      </c>
      <c r="AD42" s="224"/>
      <c r="AE42" s="224"/>
      <c r="AF42" s="108"/>
    </row>
    <row r="43" spans="1:32" ht="15.75" customHeight="1">
      <c r="A43" s="76">
        <f ca="1">LISTA!A37</f>
        <v>30</v>
      </c>
      <c r="B43" s="76">
        <f ca="1">LISTA!B37</f>
        <v>71612</v>
      </c>
      <c r="C43" s="140" t="str">
        <f ca="1">LISTA!C37</f>
        <v>ROSA SARA CABRAL VUMBA</v>
      </c>
      <c r="D43" s="141"/>
      <c r="E43" s="141"/>
      <c r="F43" s="141"/>
      <c r="G43" s="141"/>
      <c r="H43" s="141"/>
      <c r="I43" s="141"/>
      <c r="J43" s="141"/>
      <c r="K43" s="142"/>
      <c r="L43" s="76" t="str">
        <f ca="1">LISTA!D37</f>
        <v>F</v>
      </c>
      <c r="M43" s="78"/>
      <c r="N43" s="71">
        <v>20</v>
      </c>
      <c r="O43" s="71">
        <v>20</v>
      </c>
      <c r="P43" s="83">
        <f t="shared" ca="1" si="0"/>
        <v>20</v>
      </c>
      <c r="Q43" s="82"/>
      <c r="R43" s="71">
        <v>20</v>
      </c>
      <c r="S43" s="71">
        <v>20</v>
      </c>
      <c r="T43" s="84">
        <f t="shared" ca="1" si="1"/>
        <v>20</v>
      </c>
      <c r="U43" s="85"/>
      <c r="V43" s="71">
        <v>20</v>
      </c>
      <c r="W43" s="71">
        <v>20</v>
      </c>
      <c r="X43" s="84">
        <f t="shared" ca="1" si="2"/>
        <v>20</v>
      </c>
      <c r="Y43" s="84">
        <f t="shared" ca="1" si="3"/>
        <v>20</v>
      </c>
      <c r="Z43" s="143"/>
      <c r="AA43" s="144"/>
      <c r="AB43" s="145"/>
      <c r="AC43" s="86">
        <f t="shared" ca="1" si="4"/>
        <v>30</v>
      </c>
      <c r="AD43" s="224"/>
      <c r="AE43" s="224"/>
      <c r="AF43" s="108"/>
    </row>
    <row r="44" spans="1:32" ht="15.75" customHeight="1">
      <c r="A44" s="76">
        <f ca="1">LISTA!A38</f>
        <v>31</v>
      </c>
      <c r="B44" s="76">
        <f ca="1">LISTA!B38</f>
        <v>68722</v>
      </c>
      <c r="C44" s="140" t="str">
        <f ca="1">LISTA!C38</f>
        <v>STEFANE DEISE VEMBA QUINANA</v>
      </c>
      <c r="D44" s="141"/>
      <c r="E44" s="141"/>
      <c r="F44" s="141"/>
      <c r="G44" s="141"/>
      <c r="H44" s="141"/>
      <c r="I44" s="141"/>
      <c r="J44" s="141"/>
      <c r="K44" s="142"/>
      <c r="L44" s="76" t="str">
        <f ca="1">LISTA!D38</f>
        <v>F</v>
      </c>
      <c r="M44" s="78"/>
      <c r="N44" s="71">
        <v>20</v>
      </c>
      <c r="O44" s="71">
        <v>20</v>
      </c>
      <c r="P44" s="83">
        <f t="shared" ca="1" si="0"/>
        <v>20</v>
      </c>
      <c r="Q44" s="82"/>
      <c r="R44" s="71">
        <v>20</v>
      </c>
      <c r="S44" s="71">
        <v>20</v>
      </c>
      <c r="T44" s="84">
        <f t="shared" ca="1" si="1"/>
        <v>20</v>
      </c>
      <c r="U44" s="85"/>
      <c r="V44" s="71">
        <v>20</v>
      </c>
      <c r="W44" s="71">
        <v>20</v>
      </c>
      <c r="X44" s="84">
        <f t="shared" ca="1" si="2"/>
        <v>20</v>
      </c>
      <c r="Y44" s="84">
        <f t="shared" ca="1" si="3"/>
        <v>20</v>
      </c>
      <c r="Z44" s="143"/>
      <c r="AA44" s="144"/>
      <c r="AB44" s="145"/>
      <c r="AC44" s="86">
        <f t="shared" ca="1" si="4"/>
        <v>31</v>
      </c>
      <c r="AD44" s="224"/>
      <c r="AE44" s="224"/>
      <c r="AF44" s="108"/>
    </row>
    <row r="45" spans="1:32" ht="15.75" customHeight="1">
      <c r="A45" s="76">
        <f ca="1">LISTA!A39</f>
        <v>32</v>
      </c>
      <c r="B45" s="76">
        <f ca="1">LISTA!B39</f>
        <v>65824</v>
      </c>
      <c r="C45" s="140" t="str">
        <f ca="1">LISTA!C39</f>
        <v>WANDERSON CRISTIANO JOSÉ MORAIS(Exame especial)</v>
      </c>
      <c r="D45" s="141"/>
      <c r="E45" s="141"/>
      <c r="F45" s="141"/>
      <c r="G45" s="141"/>
      <c r="H45" s="141"/>
      <c r="I45" s="141"/>
      <c r="J45" s="141"/>
      <c r="K45" s="142"/>
      <c r="L45" s="76" t="str">
        <f ca="1">LISTA!D39</f>
        <v>m</v>
      </c>
      <c r="M45" s="78"/>
      <c r="N45" s="71">
        <v>20</v>
      </c>
      <c r="O45" s="71">
        <v>20</v>
      </c>
      <c r="P45" s="83">
        <f t="shared" ca="1" si="0"/>
        <v>20</v>
      </c>
      <c r="Q45" s="82"/>
      <c r="R45" s="71">
        <v>20</v>
      </c>
      <c r="S45" s="71">
        <v>20</v>
      </c>
      <c r="T45" s="84">
        <f t="shared" ca="1" si="1"/>
        <v>20</v>
      </c>
      <c r="U45" s="85"/>
      <c r="V45" s="71">
        <v>20</v>
      </c>
      <c r="W45" s="71">
        <v>20</v>
      </c>
      <c r="X45" s="84">
        <f t="shared" ca="1" si="2"/>
        <v>20</v>
      </c>
      <c r="Y45" s="84">
        <f t="shared" ca="1" si="3"/>
        <v>0</v>
      </c>
      <c r="Z45" s="143"/>
      <c r="AA45" s="144"/>
      <c r="AB45" s="145"/>
      <c r="AC45" s="86">
        <f t="shared" ca="1" si="4"/>
        <v>32</v>
      </c>
      <c r="AD45" s="224"/>
      <c r="AE45" s="224"/>
      <c r="AF45" s="108"/>
    </row>
    <row r="46" spans="1:32" ht="15.75" customHeight="1">
      <c r="A46" s="76">
        <f ca="1">LISTA!A40</f>
        <v>33</v>
      </c>
      <c r="B46" s="76">
        <f ca="1">LISTA!B40</f>
        <v>68668</v>
      </c>
      <c r="C46" s="140" t="str">
        <f ca="1">LISTA!C40</f>
        <v>PEDRO PETELSON PEQUENO LOURENÇO(EXAME ESPECIAL)</v>
      </c>
      <c r="D46" s="141"/>
      <c r="E46" s="141"/>
      <c r="F46" s="141"/>
      <c r="G46" s="141"/>
      <c r="H46" s="141"/>
      <c r="I46" s="141"/>
      <c r="J46" s="141"/>
      <c r="K46" s="142"/>
      <c r="L46" s="76" t="str">
        <f ca="1">LISTA!D40</f>
        <v>M</v>
      </c>
      <c r="M46" s="78"/>
      <c r="N46" s="71">
        <v>20</v>
      </c>
      <c r="O46" s="71">
        <v>20</v>
      </c>
      <c r="P46" s="83">
        <f t="shared" ca="1" si="0"/>
        <v>20</v>
      </c>
      <c r="Q46" s="82"/>
      <c r="R46" s="71">
        <v>20</v>
      </c>
      <c r="S46" s="71">
        <v>20</v>
      </c>
      <c r="T46" s="84">
        <f t="shared" ca="1" si="1"/>
        <v>20</v>
      </c>
      <c r="U46" s="85"/>
      <c r="V46" s="71">
        <v>20</v>
      </c>
      <c r="W46" s="71">
        <v>20</v>
      </c>
      <c r="X46" s="84">
        <f t="shared" ca="1" si="2"/>
        <v>20</v>
      </c>
      <c r="Y46" s="84">
        <f t="shared" ca="1" si="3"/>
        <v>20</v>
      </c>
      <c r="Z46" s="143"/>
      <c r="AA46" s="144"/>
      <c r="AB46" s="145"/>
      <c r="AC46" s="86">
        <f t="shared" ca="1" si="4"/>
        <v>33</v>
      </c>
      <c r="AD46" s="224"/>
      <c r="AE46" s="224"/>
      <c r="AF46" s="108"/>
    </row>
    <row r="47" spans="1:32" ht="15.75" customHeight="1">
      <c r="A47" s="76">
        <f ca="1">LISTA!A41</f>
        <v>34</v>
      </c>
      <c r="B47" s="76">
        <f ca="1">LISTA!B41</f>
        <v>68703</v>
      </c>
      <c r="C47" s="140" t="str">
        <f ca="1">LISTA!C41</f>
        <v>JOEL PANZO JOSÉ(EXAME ESPECIAL)</v>
      </c>
      <c r="D47" s="141"/>
      <c r="E47" s="141"/>
      <c r="F47" s="141"/>
      <c r="G47" s="141"/>
      <c r="H47" s="141"/>
      <c r="I47" s="141"/>
      <c r="J47" s="141"/>
      <c r="K47" s="142"/>
      <c r="L47" s="76" t="str">
        <f ca="1">LISTA!D41</f>
        <v>M</v>
      </c>
      <c r="M47" s="78"/>
      <c r="N47" s="71">
        <v>20</v>
      </c>
      <c r="O47" s="71">
        <v>20</v>
      </c>
      <c r="P47" s="83">
        <f t="shared" ref="P47" ca="1" si="5">IFERROR(AVERAGE(N47:O47),0)</f>
        <v>20</v>
      </c>
      <c r="Q47" s="82"/>
      <c r="R47" s="71">
        <v>20</v>
      </c>
      <c r="S47" s="71">
        <v>20</v>
      </c>
      <c r="T47" s="84">
        <f t="shared" ref="T47" ca="1" si="6">IFERROR(AVERAGE(R47:S47),0)</f>
        <v>20</v>
      </c>
      <c r="U47" s="85"/>
      <c r="V47" s="71">
        <v>20</v>
      </c>
      <c r="W47" s="71">
        <v>20</v>
      </c>
      <c r="X47" s="84">
        <f t="shared" ref="X47" ca="1" si="7">IFERROR(AVERAGE(V47:W47),0)</f>
        <v>20</v>
      </c>
      <c r="Y47" s="84">
        <f t="shared" ref="Y47" ca="1" si="8">AVERAGE(X47,T47,P47)</f>
        <v>20</v>
      </c>
      <c r="Z47" s="143"/>
      <c r="AA47" s="144"/>
      <c r="AB47" s="145"/>
      <c r="AC47" s="86">
        <f t="shared" ref="AC47" ca="1" si="9">A47</f>
        <v>34</v>
      </c>
      <c r="AD47" s="224"/>
      <c r="AE47" s="224"/>
      <c r="AF47" s="224"/>
    </row>
    <row r="48" spans="1:32" ht="15.75" customHeight="1">
      <c r="A48" s="178" t="s">
        <v>15</v>
      </c>
      <c r="B48" s="178">
        <f ca="1">COUNTIF(L14:L47,"=M")</f>
        <v>28</v>
      </c>
      <c r="C48" s="182" t="s">
        <v>78</v>
      </c>
      <c r="D48" s="183"/>
      <c r="E48" s="183"/>
      <c r="F48" s="183"/>
      <c r="G48" s="183"/>
      <c r="H48" s="183"/>
      <c r="I48" s="183"/>
      <c r="J48" s="183"/>
      <c r="K48" s="184"/>
      <c r="L48" s="185" t="s">
        <v>79</v>
      </c>
      <c r="M48" s="185"/>
      <c r="N48" s="185"/>
      <c r="O48" s="185"/>
      <c r="P48" s="185"/>
      <c r="Q48" s="185"/>
      <c r="R48" s="185" t="s">
        <v>80</v>
      </c>
      <c r="S48" s="185"/>
      <c r="T48" s="185"/>
      <c r="U48" s="185"/>
      <c r="V48" s="185"/>
      <c r="W48" s="185"/>
      <c r="X48" s="185" t="s">
        <v>80</v>
      </c>
      <c r="Y48" s="185"/>
      <c r="Z48" s="185"/>
      <c r="AA48" s="185"/>
      <c r="AB48" s="185"/>
      <c r="AC48" s="186"/>
      <c r="AD48" s="224"/>
      <c r="AE48" s="224"/>
      <c r="AF48" s="224"/>
    </row>
    <row r="49" spans="1:32" ht="14.25" customHeight="1" thickBot="1">
      <c r="A49" s="233"/>
      <c r="B49" s="233"/>
      <c r="C49" s="187" t="s">
        <v>81</v>
      </c>
      <c r="D49" s="188"/>
      <c r="E49" s="188"/>
      <c r="F49" s="188"/>
      <c r="G49" s="188"/>
      <c r="H49" s="188"/>
      <c r="I49" s="188"/>
      <c r="J49" s="188"/>
      <c r="K49" s="189"/>
      <c r="L49" s="177" t="s">
        <v>82</v>
      </c>
      <c r="M49" s="233"/>
      <c r="N49" s="233"/>
      <c r="O49" s="177" t="s">
        <v>83</v>
      </c>
      <c r="P49" s="233"/>
      <c r="Q49" s="233"/>
      <c r="R49" s="177" t="s">
        <v>82</v>
      </c>
      <c r="S49" s="233"/>
      <c r="T49" s="233"/>
      <c r="U49" s="177" t="s">
        <v>83</v>
      </c>
      <c r="V49" s="233"/>
      <c r="W49" s="233"/>
      <c r="X49" s="177" t="s">
        <v>82</v>
      </c>
      <c r="Y49" s="233"/>
      <c r="Z49" s="233"/>
      <c r="AA49" s="177" t="s">
        <v>83</v>
      </c>
      <c r="AB49" s="233"/>
      <c r="AC49" s="234"/>
      <c r="AD49" s="108"/>
      <c r="AE49" s="108"/>
      <c r="AF49" s="108"/>
    </row>
    <row r="50" spans="1:32" ht="14.25" customHeight="1" thickBot="1">
      <c r="A50" s="178" t="s">
        <v>24</v>
      </c>
      <c r="B50" s="178">
        <f ca="1">COUNTIF(L14:L47,"=F")</f>
        <v>6</v>
      </c>
      <c r="C50" s="179" t="s">
        <v>84</v>
      </c>
      <c r="D50" s="180"/>
      <c r="E50" s="180"/>
      <c r="F50" s="180"/>
      <c r="G50" s="180"/>
      <c r="H50" s="180"/>
      <c r="I50" s="180"/>
      <c r="J50" s="180"/>
      <c r="K50" s="181"/>
      <c r="L50" s="72" t="s">
        <v>15</v>
      </c>
      <c r="M50" s="72" t="s">
        <v>24</v>
      </c>
      <c r="N50" s="72" t="s">
        <v>71</v>
      </c>
      <c r="O50" s="72" t="s">
        <v>15</v>
      </c>
      <c r="P50" s="72" t="s">
        <v>24</v>
      </c>
      <c r="Q50" s="72" t="s">
        <v>71</v>
      </c>
      <c r="R50" s="72" t="s">
        <v>15</v>
      </c>
      <c r="S50" s="72" t="s">
        <v>24</v>
      </c>
      <c r="T50" s="72" t="s">
        <v>71</v>
      </c>
      <c r="U50" s="72" t="s">
        <v>15</v>
      </c>
      <c r="V50" s="72" t="s">
        <v>24</v>
      </c>
      <c r="W50" s="72" t="s">
        <v>71</v>
      </c>
      <c r="X50" s="72" t="s">
        <v>15</v>
      </c>
      <c r="Y50" s="72" t="s">
        <v>24</v>
      </c>
      <c r="Z50" s="72" t="s">
        <v>71</v>
      </c>
      <c r="AA50" s="72" t="s">
        <v>15</v>
      </c>
      <c r="AB50" s="72" t="s">
        <v>24</v>
      </c>
      <c r="AC50" s="90" t="s">
        <v>71</v>
      </c>
      <c r="AD50" s="224"/>
      <c r="AE50" s="224"/>
      <c r="AF50" s="224"/>
    </row>
    <row r="51" spans="1:32" ht="15" customHeight="1" thickBot="1">
      <c r="A51" s="233"/>
      <c r="B51" s="233"/>
      <c r="C51" s="179" t="s">
        <v>85</v>
      </c>
      <c r="D51" s="180"/>
      <c r="E51" s="180"/>
      <c r="F51" s="180"/>
      <c r="G51" s="180"/>
      <c r="H51" s="180"/>
      <c r="I51" s="180"/>
      <c r="J51" s="180"/>
      <c r="K51" s="181"/>
      <c r="L51" s="91">
        <f ca="1">COUNTIFS(L14:L46,"=M",P14:P46,"&gt;=9,5")</f>
        <v>27</v>
      </c>
      <c r="M51" s="91">
        <f ca="1">COUNTIFS(L14:L46,"=F",P14:P46,"&gt;=9,5")</f>
        <v>6</v>
      </c>
      <c r="N51" s="92">
        <f ca="1">(M51+L51)</f>
        <v>33</v>
      </c>
      <c r="O51" s="93">
        <f ca="1">COUNTIFS(L14:L46,"=M",P14:P46,"&lt;9,5")</f>
        <v>0</v>
      </c>
      <c r="P51" s="93">
        <f ca="1">COUNTIFS(L14:L46,"=F",P14:P46,"&lt;9,5")</f>
        <v>0</v>
      </c>
      <c r="Q51" s="94">
        <f ca="1">(P51+O51)</f>
        <v>0</v>
      </c>
      <c r="R51" s="91">
        <f ca="1">COUNTIFS(L14:L46,"=M",T14:T46,"&gt;=9,5")</f>
        <v>27</v>
      </c>
      <c r="S51" s="91">
        <f ca="1">COUNTIFS(L14:L46,"=F",T14:T46,"&gt;=9,5")</f>
        <v>6</v>
      </c>
      <c r="T51" s="92">
        <f ca="1">(S51+R51)</f>
        <v>33</v>
      </c>
      <c r="U51" s="93">
        <f ca="1">COUNTIFS(L14:L46,"=M",T14:T46,"&lt;9,5")</f>
        <v>0</v>
      </c>
      <c r="V51" s="93">
        <f ca="1">COUNTIFS(L14:L46,"=F",T14:T46,"&lt;9,5")</f>
        <v>0</v>
      </c>
      <c r="W51" s="94">
        <f ca="1">(V51+U51)</f>
        <v>0</v>
      </c>
      <c r="X51" s="91">
        <f ca="1">COUNTIFS(L14:L46,"=M",X14:X46,"&gt;=9,5")</f>
        <v>27</v>
      </c>
      <c r="Y51" s="91">
        <f ca="1">COUNTIFS(L14:L46,"=F",X14:X46,"&gt;=9,5")</f>
        <v>6</v>
      </c>
      <c r="Z51" s="92">
        <f ca="1">(Y51+X51)</f>
        <v>33</v>
      </c>
      <c r="AA51" s="93">
        <f ca="1">COUNTIFS(L14:L46,"=M",X14:X46,"&lt;9,5")</f>
        <v>0</v>
      </c>
      <c r="AB51" s="93">
        <f ca="1">COUNTIFS(L14:L46,"=F",X14:X46,"&lt;9,5")</f>
        <v>0</v>
      </c>
      <c r="AC51" s="95">
        <f ca="1">(AB51+AA51)</f>
        <v>0</v>
      </c>
      <c r="AD51" s="224"/>
      <c r="AE51" s="224"/>
      <c r="AF51" s="224"/>
    </row>
    <row r="52" spans="1:32" ht="14.25" customHeight="1" thickBot="1">
      <c r="A52" s="178" t="s">
        <v>71</v>
      </c>
      <c r="B52" s="178">
        <f ca="1">(B48+B50)</f>
        <v>34</v>
      </c>
      <c r="C52" s="179" t="s">
        <v>86</v>
      </c>
      <c r="D52" s="180"/>
      <c r="E52" s="180"/>
      <c r="F52" s="180"/>
      <c r="G52" s="180"/>
      <c r="H52" s="180"/>
      <c r="I52" s="180"/>
      <c r="J52" s="180"/>
      <c r="K52" s="181"/>
      <c r="L52" s="190" t="s">
        <v>87</v>
      </c>
      <c r="M52" s="233"/>
      <c r="N52" s="233"/>
      <c r="O52" s="190" t="s">
        <v>87</v>
      </c>
      <c r="P52" s="233"/>
      <c r="Q52" s="233"/>
      <c r="R52" s="190" t="s">
        <v>87</v>
      </c>
      <c r="S52" s="233"/>
      <c r="T52" s="233"/>
      <c r="U52" s="190" t="s">
        <v>87</v>
      </c>
      <c r="V52" s="233"/>
      <c r="W52" s="233"/>
      <c r="X52" s="190" t="s">
        <v>87</v>
      </c>
      <c r="Y52" s="233"/>
      <c r="Z52" s="233"/>
      <c r="AA52" s="190" t="s">
        <v>87</v>
      </c>
      <c r="AB52" s="233"/>
      <c r="AC52" s="234"/>
      <c r="AD52" s="108"/>
      <c r="AE52" s="108"/>
      <c r="AF52" s="108"/>
    </row>
    <row r="53" spans="1:32" ht="15.75" customHeight="1" thickBot="1">
      <c r="A53" s="233"/>
      <c r="B53" s="233"/>
      <c r="C53" s="179"/>
      <c r="D53" s="180"/>
      <c r="E53" s="180"/>
      <c r="F53" s="180"/>
      <c r="G53" s="180"/>
      <c r="H53" s="180"/>
      <c r="I53" s="180"/>
      <c r="J53" s="180"/>
      <c r="K53" s="181"/>
      <c r="L53" s="91">
        <f ca="1">(L51*100)/B52</f>
        <v>79.411764705882348</v>
      </c>
      <c r="M53" s="96">
        <f ca="1">(M51*100)/B52</f>
        <v>17.647058823529413</v>
      </c>
      <c r="N53" s="96">
        <f ca="1">L53+M53</f>
        <v>97.058823529411768</v>
      </c>
      <c r="O53" s="93">
        <f ca="1">(O51*100)/B52</f>
        <v>0</v>
      </c>
      <c r="P53" s="97">
        <f ca="1">(P51*100)/B52</f>
        <v>0</v>
      </c>
      <c r="Q53" s="97">
        <f ca="1">O53+P53</f>
        <v>0</v>
      </c>
      <c r="R53" s="91">
        <f ca="1">(R51*100)/B52</f>
        <v>79.411764705882348</v>
      </c>
      <c r="S53" s="96">
        <f ca="1">(S51*100)/B52</f>
        <v>0</v>
      </c>
      <c r="T53" s="96">
        <f ca="1">R53+S53</f>
        <v>0</v>
      </c>
      <c r="U53" s="93">
        <f ca="1">(U51*100)/B52</f>
        <v>0</v>
      </c>
      <c r="V53" s="97">
        <f ca="1">(V51*100)/B52</f>
        <v>0</v>
      </c>
      <c r="W53" s="97">
        <f ca="1">U53+V53</f>
        <v>0</v>
      </c>
      <c r="X53" s="91">
        <f ca="1">(X51*100)/B52</f>
        <v>79.411764705882348</v>
      </c>
      <c r="Y53" s="96">
        <f ca="1">(Y51*100)/B52</f>
        <v>17.647058823529413</v>
      </c>
      <c r="Z53" s="96">
        <f ca="1">X53+Y53</f>
        <v>97.058823529411768</v>
      </c>
      <c r="AA53" s="93">
        <f ca="1">(AA51*100)/B52</f>
        <v>0</v>
      </c>
      <c r="AB53" s="97">
        <f ca="1">(AB51*100)/B52</f>
        <v>0</v>
      </c>
      <c r="AC53" s="98">
        <f ca="1">AA53+AB53</f>
        <v>0</v>
      </c>
      <c r="AD53" s="108"/>
      <c r="AE53" s="108"/>
      <c r="AF53" s="108"/>
    </row>
    <row r="54" spans="1:32" ht="15.75" customHeight="1">
      <c r="A54" s="224"/>
      <c r="B54" s="224"/>
      <c r="C54" s="88"/>
      <c r="D54" s="88"/>
      <c r="E54" s="88"/>
      <c r="F54" s="88"/>
      <c r="G54" s="88"/>
      <c r="H54" s="88"/>
      <c r="I54" s="88"/>
      <c r="J54" s="88"/>
      <c r="K54" s="88"/>
      <c r="L54" s="235"/>
      <c r="M54" s="235"/>
      <c r="N54" s="236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</row>
    <row r="55" spans="1:32" ht="15" customHeight="1">
      <c r="A55" s="224"/>
      <c r="B55" s="155"/>
      <c r="C55" s="155"/>
      <c r="D55" s="112"/>
      <c r="E55" s="112"/>
      <c r="F55" s="112"/>
      <c r="G55" s="112"/>
      <c r="H55" s="112"/>
      <c r="I55" s="112"/>
      <c r="J55" s="112"/>
      <c r="K55" s="112"/>
      <c r="L55" s="224"/>
      <c r="M55" s="224"/>
      <c r="N55" s="224"/>
      <c r="O55" s="224"/>
      <c r="P55" s="224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224"/>
    </row>
    <row r="56" spans="1:32" ht="15.75" customHeight="1">
      <c r="A56" s="111" t="s">
        <v>88</v>
      </c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08"/>
      <c r="R56" s="108"/>
      <c r="S56" s="237" t="s">
        <v>89</v>
      </c>
      <c r="T56" s="225"/>
      <c r="U56" s="225"/>
      <c r="V56" s="225"/>
      <c r="W56" s="225"/>
      <c r="X56" s="225"/>
      <c r="Y56" s="225"/>
      <c r="Z56" s="225"/>
      <c r="AA56" s="225"/>
      <c r="AB56" s="225"/>
      <c r="AC56" s="225"/>
      <c r="AD56" s="108"/>
      <c r="AE56" s="108"/>
      <c r="AF56" s="108"/>
    </row>
    <row r="57" spans="1:32" ht="15" customHeight="1">
      <c r="A57" s="224"/>
      <c r="B57" s="155"/>
      <c r="C57" s="155"/>
      <c r="D57" s="112"/>
      <c r="E57" s="112"/>
      <c r="F57" s="112"/>
      <c r="G57" s="112"/>
      <c r="H57" s="112"/>
      <c r="I57" s="112"/>
      <c r="J57" s="112"/>
      <c r="K57" s="112"/>
      <c r="L57" s="224"/>
      <c r="M57" s="224"/>
      <c r="N57" s="224"/>
      <c r="O57" s="224"/>
      <c r="P57" s="224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</row>
    <row r="58" spans="1:32" ht="15.75" customHeight="1">
      <c r="A58" s="108"/>
      <c r="B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</row>
    <row r="59" spans="1:32" ht="15.75" customHeight="1">
      <c r="A59" s="108"/>
      <c r="B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108"/>
    </row>
    <row r="60" spans="1:32" ht="15.75" customHeight="1">
      <c r="A60" s="108"/>
      <c r="B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</row>
    <row r="61" spans="1:32" ht="15.75" customHeight="1">
      <c r="A61" s="108"/>
      <c r="B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</row>
    <row r="62" spans="1:32" ht="15.75" customHeight="1">
      <c r="A62" s="108"/>
      <c r="B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</row>
    <row r="63" spans="1:32" ht="15.75" customHeight="1">
      <c r="A63" s="108"/>
      <c r="B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</row>
    <row r="64" spans="1:32" ht="15.75" customHeight="1">
      <c r="A64" s="108"/>
      <c r="B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mergeCells count="124">
    <mergeCell ref="A6:AC6"/>
    <mergeCell ref="A7:AC7"/>
    <mergeCell ref="A8:AC8"/>
    <mergeCell ref="A9:AC9"/>
    <mergeCell ref="E10:P10"/>
    <mergeCell ref="T10:AC10"/>
    <mergeCell ref="A1:C1"/>
    <mergeCell ref="A2:C2"/>
    <mergeCell ref="U2:AC3"/>
    <mergeCell ref="A4:C4"/>
    <mergeCell ref="V4:Z4"/>
    <mergeCell ref="A5:AC5"/>
    <mergeCell ref="AC12:AC13"/>
    <mergeCell ref="C14:K14"/>
    <mergeCell ref="Z14:AB14"/>
    <mergeCell ref="A11:A13"/>
    <mergeCell ref="B11:B13"/>
    <mergeCell ref="C11:K13"/>
    <mergeCell ref="L11:L13"/>
    <mergeCell ref="M11:AC11"/>
    <mergeCell ref="M12:M13"/>
    <mergeCell ref="N12:P12"/>
    <mergeCell ref="Q12:Q13"/>
    <mergeCell ref="R12:T12"/>
    <mergeCell ref="U12:U13"/>
    <mergeCell ref="C15:K15"/>
    <mergeCell ref="Z15:AB15"/>
    <mergeCell ref="C16:K16"/>
    <mergeCell ref="Z16:AB16"/>
    <mergeCell ref="C17:K17"/>
    <mergeCell ref="Z17:AB17"/>
    <mergeCell ref="V12:X12"/>
    <mergeCell ref="Y12:Y13"/>
    <mergeCell ref="Z12:AB13"/>
    <mergeCell ref="C21:K21"/>
    <mergeCell ref="Z21:AB21"/>
    <mergeCell ref="C22:K22"/>
    <mergeCell ref="Z22:AB22"/>
    <mergeCell ref="C23:K23"/>
    <mergeCell ref="Z23:AB23"/>
    <mergeCell ref="C18:K18"/>
    <mergeCell ref="Z18:AB18"/>
    <mergeCell ref="C19:K19"/>
    <mergeCell ref="Z19:AB19"/>
    <mergeCell ref="C20:K20"/>
    <mergeCell ref="Z20:AB20"/>
    <mergeCell ref="C27:K27"/>
    <mergeCell ref="Z27:AB27"/>
    <mergeCell ref="C28:K28"/>
    <mergeCell ref="Z28:AB28"/>
    <mergeCell ref="C29:K29"/>
    <mergeCell ref="Z29:AB29"/>
    <mergeCell ref="C24:K24"/>
    <mergeCell ref="Z24:AB24"/>
    <mergeCell ref="C25:K25"/>
    <mergeCell ref="Z25:AB25"/>
    <mergeCell ref="C26:K26"/>
    <mergeCell ref="Z26:AB26"/>
    <mergeCell ref="C33:K33"/>
    <mergeCell ref="Z33:AB33"/>
    <mergeCell ref="C34:K34"/>
    <mergeCell ref="Z34:AB34"/>
    <mergeCell ref="C35:K35"/>
    <mergeCell ref="Z35:AB35"/>
    <mergeCell ref="C30:K30"/>
    <mergeCell ref="Z30:AB30"/>
    <mergeCell ref="C31:K31"/>
    <mergeCell ref="Z31:AB31"/>
    <mergeCell ref="C32:K32"/>
    <mergeCell ref="Z32:AB32"/>
    <mergeCell ref="C39:K39"/>
    <mergeCell ref="Z39:AB39"/>
    <mergeCell ref="C40:K40"/>
    <mergeCell ref="Z40:AB40"/>
    <mergeCell ref="C41:K41"/>
    <mergeCell ref="Z41:AB41"/>
    <mergeCell ref="C36:K36"/>
    <mergeCell ref="Z36:AB36"/>
    <mergeCell ref="C37:K37"/>
    <mergeCell ref="Z37:AB37"/>
    <mergeCell ref="C38:K38"/>
    <mergeCell ref="Z38:AB38"/>
    <mergeCell ref="C45:K45"/>
    <mergeCell ref="Z45:AB45"/>
    <mergeCell ref="C46:K46"/>
    <mergeCell ref="Z46:AB46"/>
    <mergeCell ref="C42:K42"/>
    <mergeCell ref="Z42:AB42"/>
    <mergeCell ref="C43:K43"/>
    <mergeCell ref="Z43:AB43"/>
    <mergeCell ref="C44:K44"/>
    <mergeCell ref="Z44:AB44"/>
    <mergeCell ref="A52:A53"/>
    <mergeCell ref="B52:B53"/>
    <mergeCell ref="C52:K52"/>
    <mergeCell ref="L52:N52"/>
    <mergeCell ref="O52:Q52"/>
    <mergeCell ref="R52:T52"/>
    <mergeCell ref="U49:W49"/>
    <mergeCell ref="X49:Z49"/>
    <mergeCell ref="AA49:AC49"/>
    <mergeCell ref="A50:A51"/>
    <mergeCell ref="B50:B51"/>
    <mergeCell ref="C50:K50"/>
    <mergeCell ref="C51:K51"/>
    <mergeCell ref="A48:A49"/>
    <mergeCell ref="B48:B49"/>
    <mergeCell ref="C48:K48"/>
    <mergeCell ref="L48:Q48"/>
    <mergeCell ref="R48:W48"/>
    <mergeCell ref="X48:AC48"/>
    <mergeCell ref="C49:K49"/>
    <mergeCell ref="L49:N49"/>
    <mergeCell ref="O49:Q49"/>
    <mergeCell ref="R49:T49"/>
    <mergeCell ref="C47:K47"/>
    <mergeCell ref="Z47:AB47"/>
    <mergeCell ref="B57:C57"/>
    <mergeCell ref="U52:W52"/>
    <mergeCell ref="X52:Z52"/>
    <mergeCell ref="AA52:AC52"/>
    <mergeCell ref="C53:K53"/>
    <mergeCell ref="B55:C55"/>
    <mergeCell ref="S56:AC56"/>
  </mergeCells>
  <conditionalFormatting sqref="M14:M47 P14:P47">
    <cfRule type="cellIs" dxfId="91" priority="24" stopIfTrue="1" operator="greaterThanOrEqual">
      <formula>9.5</formula>
    </cfRule>
    <cfRule type="cellIs" dxfId="90" priority="25" stopIfTrue="1" operator="lessThan">
      <formula>9.5</formula>
    </cfRule>
  </conditionalFormatting>
  <conditionalFormatting sqref="V4">
    <cfRule type="cellIs" dxfId="89" priority="17" stopIfTrue="1" operator="lessThanOrEqual">
      <formula>9</formula>
    </cfRule>
  </conditionalFormatting>
  <conditionalFormatting sqref="V4">
    <cfRule type="cellIs" dxfId="88" priority="18" stopIfTrue="1" operator="greaterThanOrEqual">
      <formula>9.5</formula>
    </cfRule>
  </conditionalFormatting>
  <conditionalFormatting sqref="V4">
    <cfRule type="cellIs" dxfId="87" priority="19" stopIfTrue="1" operator="greaterThanOrEqual">
      <formula>10</formula>
    </cfRule>
  </conditionalFormatting>
  <conditionalFormatting sqref="V4">
    <cfRule type="cellIs" dxfId="86" priority="20" stopIfTrue="1" operator="lessThanOrEqual">
      <formula>9</formula>
    </cfRule>
  </conditionalFormatting>
  <conditionalFormatting sqref="V4">
    <cfRule type="cellIs" dxfId="85" priority="21" stopIfTrue="1" operator="lessThan">
      <formula>9.4</formula>
    </cfRule>
    <cfRule type="cellIs" dxfId="84" priority="22" stopIfTrue="1" operator="lessThanOrEqual">
      <formula>9.4</formula>
    </cfRule>
  </conditionalFormatting>
  <conditionalFormatting sqref="V4">
    <cfRule type="cellIs" dxfId="83" priority="23" stopIfTrue="1" operator="greaterThanOrEqual">
      <formula>9.5</formula>
    </cfRule>
  </conditionalFormatting>
  <conditionalFormatting sqref="T14:T47">
    <cfRule type="cellIs" dxfId="82" priority="15" stopIfTrue="1" operator="greaterThanOrEqual">
      <formula>9.5</formula>
    </cfRule>
    <cfRule type="cellIs" dxfId="81" priority="16" stopIfTrue="1" operator="lessThan">
      <formula>9.5</formula>
    </cfRule>
  </conditionalFormatting>
  <conditionalFormatting sqref="X14:X47">
    <cfRule type="cellIs" dxfId="80" priority="13" stopIfTrue="1" operator="greaterThanOrEqual">
      <formula>9.5</formula>
    </cfRule>
    <cfRule type="cellIs" dxfId="79" priority="14" stopIfTrue="1" operator="lessThan">
      <formula>9.5</formula>
    </cfRule>
  </conditionalFormatting>
  <conditionalFormatting sqref="Y14:Y47">
    <cfRule type="cellIs" dxfId="78" priority="11" stopIfTrue="1" operator="greaterThanOrEqual">
      <formula>9.5</formula>
    </cfRule>
    <cfRule type="cellIs" dxfId="77" priority="12" stopIfTrue="1" operator="lessThan">
      <formula>9.5</formula>
    </cfRule>
  </conditionalFormatting>
  <conditionalFormatting sqref="N14:O47">
    <cfRule type="cellIs" dxfId="76" priority="5" stopIfTrue="1" operator="greaterThanOrEqual">
      <formula>9.5</formula>
    </cfRule>
    <cfRule type="cellIs" dxfId="75" priority="6" stopIfTrue="1" operator="lessThan">
      <formula>9.5</formula>
    </cfRule>
  </conditionalFormatting>
  <conditionalFormatting sqref="R14:S47">
    <cfRule type="cellIs" dxfId="74" priority="3" stopIfTrue="1" operator="greaterThanOrEqual">
      <formula>9.5</formula>
    </cfRule>
    <cfRule type="cellIs" dxfId="73" priority="4" stopIfTrue="1" operator="lessThan">
      <formula>9.5</formula>
    </cfRule>
  </conditionalFormatting>
  <conditionalFormatting sqref="V14:W47">
    <cfRule type="cellIs" dxfId="72" priority="1" stopIfTrue="1" operator="greaterThanOrEqual">
      <formula>9.5</formula>
    </cfRule>
    <cfRule type="cellIs" dxfId="71" priority="2" stopIfTrue="1" operator="lessThan">
      <formula>9.5</formula>
    </cfRule>
  </conditionalFormatting>
  <dataValidations count="2">
    <dataValidation type="decimal" allowBlank="1" showInputMessage="1" showErrorMessage="1" prompt="Nota Inválida - A nota do aluno so pode ser de 0 - 20" sqref="N14:O47 R14:S47 V14:W47" xr:uid="{00000000-0002-0000-0600-000000000000}">
      <formula1>0</formula1>
      <formula2>20</formula2>
    </dataValidation>
    <dataValidation type="decimal" allowBlank="1" showErrorMessage="1" sqref="X14:X47 T14:T47 P14:P47" xr:uid="{00000000-0002-0000-0600-000001000000}">
      <formula1>0</formula1>
      <formula2>20</formula2>
    </dataValidation>
  </dataValidations>
  <pageMargins left="0.31496062992125984" right="0.31496062992125984" top="0.39370078740157483" bottom="0.39370078740157483" header="0" footer="0"/>
  <pageSetup paperSize="9" scale="5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2"/>
  <dimension ref="A1:AF988"/>
  <sheetViews>
    <sheetView zoomScale="85" zoomScaleNormal="85" workbookViewId="0">
      <selection activeCell="V14" sqref="V14:W47"/>
    </sheetView>
  </sheetViews>
  <sheetFormatPr defaultColWidth="14.42578125" defaultRowHeight="15" customHeight="1"/>
  <cols>
    <col min="1" max="1" width="6.140625" style="99" customWidth="1"/>
    <col min="2" max="2" width="10.7109375" style="99" customWidth="1"/>
    <col min="3" max="10" width="5" style="75" customWidth="1"/>
    <col min="11" max="11" width="10.140625" style="75" customWidth="1"/>
    <col min="12" max="12" width="4.140625" style="99" customWidth="1"/>
    <col min="13" max="13" width="3.42578125" style="99" customWidth="1"/>
    <col min="14" max="15" width="5.28515625" style="99" customWidth="1"/>
    <col min="16" max="16" width="5.7109375" style="99" bestFit="1" customWidth="1"/>
    <col min="17" max="17" width="4.28515625" style="99" customWidth="1"/>
    <col min="18" max="18" width="5.28515625" style="99" customWidth="1"/>
    <col min="19" max="19" width="5.5703125" style="99" customWidth="1"/>
    <col min="20" max="20" width="5.42578125" style="99" customWidth="1"/>
    <col min="21" max="21" width="4.42578125" style="99" customWidth="1"/>
    <col min="22" max="22" width="5.28515625" style="99" customWidth="1"/>
    <col min="23" max="23" width="5" style="99" customWidth="1"/>
    <col min="24" max="24" width="5.7109375" style="99" bestFit="1" customWidth="1"/>
    <col min="25" max="25" width="5.85546875" style="99" customWidth="1"/>
    <col min="26" max="29" width="6" style="99" customWidth="1"/>
    <col min="30" max="32" width="8.7109375" style="99" customWidth="1"/>
    <col min="33" max="16384" width="14.42578125" style="99"/>
  </cols>
  <sheetData>
    <row r="1" spans="1:32" ht="14.45" customHeight="1">
      <c r="A1" s="151" t="s">
        <v>53</v>
      </c>
      <c r="B1" s="151"/>
      <c r="C1" s="151"/>
      <c r="D1" s="112"/>
      <c r="E1" s="112"/>
      <c r="F1" s="112"/>
      <c r="G1" s="112"/>
      <c r="H1" s="112"/>
      <c r="I1" s="112"/>
      <c r="J1" s="112"/>
      <c r="K1" s="112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224"/>
      <c r="AE1" s="224"/>
      <c r="AF1" s="224"/>
    </row>
    <row r="2" spans="1:32" ht="15" customHeight="1">
      <c r="A2" s="152" t="s">
        <v>54</v>
      </c>
      <c r="B2" s="153"/>
      <c r="C2" s="153"/>
      <c r="D2" s="110"/>
      <c r="E2" s="110"/>
      <c r="F2" s="110"/>
      <c r="G2" s="110"/>
      <c r="H2" s="110"/>
      <c r="I2" s="110"/>
      <c r="J2" s="110"/>
      <c r="K2" s="110"/>
      <c r="L2" s="65"/>
      <c r="M2" s="65"/>
      <c r="N2" s="65"/>
      <c r="O2" s="65"/>
      <c r="P2" s="65"/>
      <c r="Q2" s="65"/>
      <c r="R2" s="65"/>
      <c r="S2" s="65"/>
      <c r="T2" s="65"/>
      <c r="U2" s="154"/>
      <c r="V2" s="154"/>
      <c r="W2" s="154"/>
      <c r="X2" s="154"/>
      <c r="Y2" s="154"/>
      <c r="Z2" s="154"/>
      <c r="AA2" s="154"/>
      <c r="AB2" s="154"/>
      <c r="AC2" s="154"/>
      <c r="AD2" s="224"/>
      <c r="AE2" s="224"/>
      <c r="AF2" s="224"/>
    </row>
    <row r="3" spans="1:32" ht="15" customHeight="1">
      <c r="A3" s="66"/>
      <c r="B3" s="67"/>
      <c r="C3" s="74"/>
      <c r="D3" s="74"/>
      <c r="E3" s="74"/>
      <c r="F3" s="74"/>
      <c r="G3" s="74"/>
      <c r="H3" s="74"/>
      <c r="I3" s="74"/>
      <c r="J3" s="74"/>
      <c r="K3" s="74"/>
      <c r="L3" s="65"/>
      <c r="M3" s="65"/>
      <c r="N3" s="65"/>
      <c r="O3" s="65"/>
      <c r="P3" s="65"/>
      <c r="Q3" s="65"/>
      <c r="R3" s="65"/>
      <c r="S3" s="65"/>
      <c r="T3" s="68"/>
      <c r="U3" s="154"/>
      <c r="V3" s="154"/>
      <c r="W3" s="154"/>
      <c r="X3" s="154"/>
      <c r="Y3" s="154"/>
      <c r="Z3" s="154"/>
      <c r="AA3" s="154"/>
      <c r="AB3" s="154"/>
      <c r="AC3" s="154"/>
      <c r="AD3" s="224"/>
      <c r="AE3" s="224"/>
      <c r="AF3" s="224"/>
    </row>
    <row r="4" spans="1:32" ht="15" customHeight="1">
      <c r="A4" s="155" t="s">
        <v>55</v>
      </c>
      <c r="B4" s="225"/>
      <c r="C4" s="225"/>
      <c r="D4" s="110"/>
      <c r="E4" s="110"/>
      <c r="F4" s="110"/>
      <c r="G4" s="110"/>
      <c r="H4" s="110"/>
      <c r="I4" s="110"/>
      <c r="J4" s="110"/>
      <c r="K4" s="110"/>
      <c r="L4" s="65"/>
      <c r="M4" s="65"/>
      <c r="N4" s="65"/>
      <c r="O4" s="65"/>
      <c r="P4" s="65"/>
      <c r="Q4" s="65"/>
      <c r="R4" s="65"/>
      <c r="S4" s="65"/>
      <c r="T4" s="69"/>
      <c r="U4" s="69"/>
      <c r="V4" s="156"/>
      <c r="W4" s="156"/>
      <c r="X4" s="156"/>
      <c r="Y4" s="156"/>
      <c r="Z4" s="156"/>
      <c r="AA4" s="113"/>
      <c r="AB4" s="113"/>
      <c r="AC4" s="113"/>
      <c r="AD4" s="224"/>
      <c r="AE4" s="224"/>
      <c r="AF4" s="224"/>
    </row>
    <row r="5" spans="1:32">
      <c r="A5" s="146" t="s">
        <v>0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4"/>
      <c r="AE5" s="224"/>
      <c r="AF5" s="224"/>
    </row>
    <row r="6" spans="1:32">
      <c r="A6" s="146" t="s">
        <v>56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4"/>
      <c r="AE6" s="226"/>
      <c r="AF6" s="227"/>
    </row>
    <row r="7" spans="1:32">
      <c r="A7" s="146" t="s">
        <v>1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  <c r="AA7" s="225"/>
      <c r="AB7" s="225"/>
      <c r="AC7" s="225"/>
      <c r="AD7" s="224"/>
      <c r="AE7" s="226"/>
      <c r="AF7" s="227"/>
    </row>
    <row r="8" spans="1:32">
      <c r="A8" s="147" t="s">
        <v>57</v>
      </c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5"/>
      <c r="X8" s="225"/>
      <c r="Y8" s="225"/>
      <c r="Z8" s="225"/>
      <c r="AA8" s="225"/>
      <c r="AB8" s="225"/>
      <c r="AC8" s="225"/>
      <c r="AD8" s="224"/>
      <c r="AE8" s="226"/>
      <c r="AF8" s="227"/>
    </row>
    <row r="9" spans="1:32" ht="28.5" customHeight="1" thickBot="1">
      <c r="A9" s="148" t="s">
        <v>58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224"/>
      <c r="AE9" s="228"/>
      <c r="AF9" s="227"/>
    </row>
    <row r="10" spans="1:32" ht="21" thickBot="1">
      <c r="A10" s="87" t="s">
        <v>59</v>
      </c>
      <c r="B10" s="89"/>
      <c r="C10" s="79"/>
      <c r="D10" s="79"/>
      <c r="E10" s="149" t="s">
        <v>95</v>
      </c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50"/>
      <c r="Q10" s="87" t="s">
        <v>61</v>
      </c>
      <c r="R10" s="89"/>
      <c r="S10" s="89"/>
      <c r="T10" s="149" t="s">
        <v>62</v>
      </c>
      <c r="U10" s="149"/>
      <c r="V10" s="149"/>
      <c r="W10" s="149"/>
      <c r="X10" s="149"/>
      <c r="Y10" s="149"/>
      <c r="Z10" s="149"/>
      <c r="AA10" s="149"/>
      <c r="AB10" s="149"/>
      <c r="AC10" s="150"/>
      <c r="AD10" s="224"/>
      <c r="AE10" s="224"/>
      <c r="AF10" s="224"/>
    </row>
    <row r="11" spans="1:32" ht="26.25" customHeight="1" thickBot="1">
      <c r="A11" s="157" t="s">
        <v>63</v>
      </c>
      <c r="B11" s="157" t="s">
        <v>64</v>
      </c>
      <c r="C11" s="158" t="s">
        <v>65</v>
      </c>
      <c r="D11" s="159"/>
      <c r="E11" s="159"/>
      <c r="F11" s="159"/>
      <c r="G11" s="159"/>
      <c r="H11" s="159"/>
      <c r="I11" s="159"/>
      <c r="J11" s="159"/>
      <c r="K11" s="160"/>
      <c r="L11" s="167" t="s">
        <v>10</v>
      </c>
      <c r="M11" s="168" t="s">
        <v>66</v>
      </c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30"/>
      <c r="AD11" s="224"/>
      <c r="AE11" s="224"/>
      <c r="AF11" s="224"/>
    </row>
    <row r="12" spans="1:32" ht="16.5" thickBot="1">
      <c r="A12" s="231"/>
      <c r="B12" s="231"/>
      <c r="C12" s="161"/>
      <c r="D12" s="162"/>
      <c r="E12" s="162"/>
      <c r="F12" s="162"/>
      <c r="G12" s="162"/>
      <c r="H12" s="162"/>
      <c r="I12" s="162"/>
      <c r="J12" s="162"/>
      <c r="K12" s="163"/>
      <c r="L12" s="231"/>
      <c r="M12" s="157" t="s">
        <v>24</v>
      </c>
      <c r="N12" s="169" t="s">
        <v>67</v>
      </c>
      <c r="O12" s="229"/>
      <c r="P12" s="230"/>
      <c r="Q12" s="157" t="s">
        <v>24</v>
      </c>
      <c r="R12" s="169" t="s">
        <v>68</v>
      </c>
      <c r="S12" s="229"/>
      <c r="T12" s="230"/>
      <c r="U12" s="157" t="s">
        <v>69</v>
      </c>
      <c r="V12" s="170" t="s">
        <v>70</v>
      </c>
      <c r="W12" s="229"/>
      <c r="X12" s="230"/>
      <c r="Y12" s="157" t="s">
        <v>71</v>
      </c>
      <c r="Z12" s="171" t="s">
        <v>72</v>
      </c>
      <c r="AA12" s="172"/>
      <c r="AB12" s="173"/>
      <c r="AC12" s="157" t="s">
        <v>63</v>
      </c>
      <c r="AD12" s="224"/>
      <c r="AE12" s="224"/>
      <c r="AF12" s="108"/>
    </row>
    <row r="13" spans="1:32">
      <c r="A13" s="232"/>
      <c r="B13" s="232"/>
      <c r="C13" s="164"/>
      <c r="D13" s="165"/>
      <c r="E13" s="165"/>
      <c r="F13" s="165"/>
      <c r="G13" s="165"/>
      <c r="H13" s="165"/>
      <c r="I13" s="165"/>
      <c r="J13" s="165"/>
      <c r="K13" s="166"/>
      <c r="L13" s="232"/>
      <c r="M13" s="232"/>
      <c r="N13" s="70" t="s">
        <v>73</v>
      </c>
      <c r="O13" s="70" t="s">
        <v>74</v>
      </c>
      <c r="P13" s="70" t="s">
        <v>75</v>
      </c>
      <c r="Q13" s="232"/>
      <c r="R13" s="70" t="s">
        <v>73</v>
      </c>
      <c r="S13" s="70" t="s">
        <v>74</v>
      </c>
      <c r="T13" s="70" t="s">
        <v>76</v>
      </c>
      <c r="U13" s="232"/>
      <c r="V13" s="70" t="s">
        <v>73</v>
      </c>
      <c r="W13" s="70" t="s">
        <v>74</v>
      </c>
      <c r="X13" s="70" t="s">
        <v>77</v>
      </c>
      <c r="Y13" s="232"/>
      <c r="Z13" s="174"/>
      <c r="AA13" s="175"/>
      <c r="AB13" s="176"/>
      <c r="AC13" s="232"/>
      <c r="AD13" s="224"/>
      <c r="AE13" s="224"/>
      <c r="AF13" s="108"/>
    </row>
    <row r="14" spans="1:32" ht="15.75">
      <c r="A14" s="76">
        <f ca="1">LISTA!A8</f>
        <v>1</v>
      </c>
      <c r="B14" s="76">
        <f ca="1">LISTA!B8</f>
        <v>71620</v>
      </c>
      <c r="C14" s="140" t="str">
        <f ca="1">LISTA!C8</f>
        <v>AFONSO DIVOVO VUNGUILA</v>
      </c>
      <c r="D14" s="141"/>
      <c r="E14" s="141"/>
      <c r="F14" s="141"/>
      <c r="G14" s="141"/>
      <c r="H14" s="141"/>
      <c r="I14" s="141"/>
      <c r="J14" s="141"/>
      <c r="K14" s="142"/>
      <c r="L14" s="76" t="str">
        <f ca="1">LISTA!D8</f>
        <v>M</v>
      </c>
      <c r="M14" s="77"/>
      <c r="N14" s="71">
        <v>20</v>
      </c>
      <c r="O14" s="71">
        <v>20</v>
      </c>
      <c r="P14" s="73">
        <f t="shared" ref="P14:P46" ca="1" si="0">IFERROR(AVERAGE(N14:O14),0)</f>
        <v>20</v>
      </c>
      <c r="Q14" s="80"/>
      <c r="R14" s="71">
        <v>20</v>
      </c>
      <c r="S14" s="71">
        <v>20</v>
      </c>
      <c r="T14" s="71">
        <f ca="1">IFERROR(AVERAGE(R14:S14),0)</f>
        <v>20</v>
      </c>
      <c r="U14" s="81"/>
      <c r="V14" s="71">
        <v>20</v>
      </c>
      <c r="W14" s="71">
        <v>20</v>
      </c>
      <c r="X14" s="71">
        <f ca="1">IFERROR(AVERAGE(V14:W14),0)</f>
        <v>20</v>
      </c>
      <c r="Y14" s="71">
        <f ca="1">AVERAGE(X14,T14,P14)</f>
        <v>20</v>
      </c>
      <c r="Z14" s="143"/>
      <c r="AA14" s="144"/>
      <c r="AB14" s="145"/>
      <c r="AC14" s="76">
        <f ca="1">A14</f>
        <v>1</v>
      </c>
      <c r="AD14" s="224"/>
      <c r="AE14" s="224"/>
      <c r="AF14" s="108"/>
    </row>
    <row r="15" spans="1:32" ht="15.75">
      <c r="A15" s="76">
        <f ca="1">LISTA!A9</f>
        <v>2</v>
      </c>
      <c r="B15" s="76">
        <f ca="1">LISTA!B9</f>
        <v>71621</v>
      </c>
      <c r="C15" s="140" t="str">
        <f ca="1">LISTA!C9</f>
        <v>AFONSO DOMINGOS NDOMBAXI</v>
      </c>
      <c r="D15" s="141"/>
      <c r="E15" s="141"/>
      <c r="F15" s="141"/>
      <c r="G15" s="141"/>
      <c r="H15" s="141"/>
      <c r="I15" s="141"/>
      <c r="J15" s="141"/>
      <c r="K15" s="142"/>
      <c r="L15" s="76" t="str">
        <f ca="1">LISTA!D9</f>
        <v>M</v>
      </c>
      <c r="M15" s="78"/>
      <c r="N15" s="71">
        <v>20</v>
      </c>
      <c r="O15" s="71">
        <v>20</v>
      </c>
      <c r="P15" s="83">
        <f t="shared" ca="1" si="0"/>
        <v>20</v>
      </c>
      <c r="Q15" s="82"/>
      <c r="R15" s="71">
        <v>20</v>
      </c>
      <c r="S15" s="71">
        <v>20</v>
      </c>
      <c r="T15" s="84">
        <f t="shared" ref="T15:T46" ca="1" si="1">IFERROR(AVERAGE(R15:S15),0)</f>
        <v>20</v>
      </c>
      <c r="U15" s="85"/>
      <c r="V15" s="71">
        <v>20</v>
      </c>
      <c r="W15" s="71">
        <v>20</v>
      </c>
      <c r="X15" s="84">
        <f t="shared" ref="X15:X46" ca="1" si="2">IFERROR(AVERAGE(V15:W15),0)</f>
        <v>20</v>
      </c>
      <c r="Y15" s="84">
        <f t="shared" ref="Y15:Y46" ca="1" si="3">AVERAGE(X15,T15,P15)</f>
        <v>0</v>
      </c>
      <c r="Z15" s="143"/>
      <c r="AA15" s="144"/>
      <c r="AB15" s="145"/>
      <c r="AC15" s="86">
        <f t="shared" ref="AC15:AC46" ca="1" si="4">A15</f>
        <v>2</v>
      </c>
      <c r="AD15" s="224"/>
      <c r="AE15" s="224"/>
      <c r="AF15" s="108"/>
    </row>
    <row r="16" spans="1:32" ht="15.75">
      <c r="A16" s="76">
        <f ca="1">LISTA!A10</f>
        <v>3</v>
      </c>
      <c r="B16" s="76">
        <f ca="1">LISTA!B10</f>
        <v>71622</v>
      </c>
      <c r="C16" s="140" t="str">
        <f ca="1">LISTA!C10</f>
        <v>ALEXANDRE AFONSO JOSÉ</v>
      </c>
      <c r="D16" s="141"/>
      <c r="E16" s="141"/>
      <c r="F16" s="141"/>
      <c r="G16" s="141"/>
      <c r="H16" s="141"/>
      <c r="I16" s="141"/>
      <c r="J16" s="141"/>
      <c r="K16" s="142"/>
      <c r="L16" s="76" t="str">
        <f ca="1">LISTA!D10</f>
        <v>M</v>
      </c>
      <c r="M16" s="78"/>
      <c r="N16" s="71">
        <v>20</v>
      </c>
      <c r="O16" s="71">
        <v>20</v>
      </c>
      <c r="P16" s="83">
        <f t="shared" ca="1" si="0"/>
        <v>20</v>
      </c>
      <c r="Q16" s="82"/>
      <c r="R16" s="71">
        <v>20</v>
      </c>
      <c r="S16" s="71">
        <v>20</v>
      </c>
      <c r="T16" s="84">
        <f t="shared" ca="1" si="1"/>
        <v>20</v>
      </c>
      <c r="U16" s="85"/>
      <c r="V16" s="71">
        <v>20</v>
      </c>
      <c r="W16" s="71">
        <v>20</v>
      </c>
      <c r="X16" s="84">
        <f t="shared" ca="1" si="2"/>
        <v>20</v>
      </c>
      <c r="Y16" s="84">
        <f t="shared" ca="1" si="3"/>
        <v>20</v>
      </c>
      <c r="Z16" s="143"/>
      <c r="AA16" s="144"/>
      <c r="AB16" s="145"/>
      <c r="AC16" s="86">
        <f t="shared" ca="1" si="4"/>
        <v>3</v>
      </c>
      <c r="AD16" s="224"/>
      <c r="AE16" s="224"/>
      <c r="AF16" s="108"/>
    </row>
    <row r="17" spans="1:31" ht="15.75">
      <c r="A17" s="76">
        <f ca="1">LISTA!A11</f>
        <v>4</v>
      </c>
      <c r="B17" s="76">
        <f ca="1">LISTA!B11</f>
        <v>71624</v>
      </c>
      <c r="C17" s="140" t="str">
        <f ca="1">LISTA!C11</f>
        <v>AMILTON CAPITÃO LANDU</v>
      </c>
      <c r="D17" s="141"/>
      <c r="E17" s="141"/>
      <c r="F17" s="141"/>
      <c r="G17" s="141"/>
      <c r="H17" s="141"/>
      <c r="I17" s="141"/>
      <c r="J17" s="141"/>
      <c r="K17" s="142"/>
      <c r="L17" s="76" t="str">
        <f ca="1">LISTA!D11</f>
        <v>M</v>
      </c>
      <c r="M17" s="78"/>
      <c r="N17" s="71">
        <v>20</v>
      </c>
      <c r="O17" s="71">
        <v>20</v>
      </c>
      <c r="P17" s="83">
        <f t="shared" ca="1" si="0"/>
        <v>20</v>
      </c>
      <c r="Q17" s="82"/>
      <c r="R17" s="71">
        <v>20</v>
      </c>
      <c r="S17" s="71">
        <v>20</v>
      </c>
      <c r="T17" s="84">
        <f t="shared" ca="1" si="1"/>
        <v>20</v>
      </c>
      <c r="U17" s="85"/>
      <c r="V17" s="71">
        <v>20</v>
      </c>
      <c r="W17" s="71">
        <v>20</v>
      </c>
      <c r="X17" s="84">
        <f t="shared" ca="1" si="2"/>
        <v>20</v>
      </c>
      <c r="Y17" s="84">
        <f t="shared" ca="1" si="3"/>
        <v>20</v>
      </c>
      <c r="Z17" s="143"/>
      <c r="AA17" s="144"/>
      <c r="AB17" s="145"/>
      <c r="AC17" s="86">
        <f t="shared" ca="1" si="4"/>
        <v>4</v>
      </c>
      <c r="AD17" s="224"/>
      <c r="AE17" s="224"/>
    </row>
    <row r="18" spans="1:31" ht="15.75">
      <c r="A18" s="76">
        <f ca="1">LISTA!A12</f>
        <v>5</v>
      </c>
      <c r="B18" s="76">
        <f ca="1">LISTA!B12</f>
        <v>71625</v>
      </c>
      <c r="C18" s="140" t="str">
        <f ca="1">LISTA!C12</f>
        <v>ANDRÉ SAMBO MANUEL LUEMBA</v>
      </c>
      <c r="D18" s="141"/>
      <c r="E18" s="141"/>
      <c r="F18" s="141"/>
      <c r="G18" s="141"/>
      <c r="H18" s="141"/>
      <c r="I18" s="141"/>
      <c r="J18" s="141"/>
      <c r="K18" s="142"/>
      <c r="L18" s="76" t="str">
        <f ca="1">LISTA!D12</f>
        <v>M</v>
      </c>
      <c r="M18" s="78"/>
      <c r="N18" s="71">
        <v>20</v>
      </c>
      <c r="O18" s="71">
        <v>20</v>
      </c>
      <c r="P18" s="83">
        <f t="shared" ca="1" si="0"/>
        <v>20</v>
      </c>
      <c r="Q18" s="82"/>
      <c r="R18" s="71">
        <v>20</v>
      </c>
      <c r="S18" s="71">
        <v>20</v>
      </c>
      <c r="T18" s="84">
        <f t="shared" ca="1" si="1"/>
        <v>20</v>
      </c>
      <c r="U18" s="85"/>
      <c r="V18" s="71">
        <v>20</v>
      </c>
      <c r="W18" s="71">
        <v>20</v>
      </c>
      <c r="X18" s="84">
        <f t="shared" ca="1" si="2"/>
        <v>20</v>
      </c>
      <c r="Y18" s="84">
        <f t="shared" ca="1" si="3"/>
        <v>20</v>
      </c>
      <c r="Z18" s="143"/>
      <c r="AA18" s="144"/>
      <c r="AB18" s="145"/>
      <c r="AC18" s="86">
        <f t="shared" ca="1" si="4"/>
        <v>5</v>
      </c>
      <c r="AD18" s="224"/>
      <c r="AE18" s="224"/>
    </row>
    <row r="19" spans="1:31" ht="15.75">
      <c r="A19" s="76">
        <f ca="1">LISTA!A13</f>
        <v>6</v>
      </c>
      <c r="B19" s="76">
        <f ca="1">LISTA!B13</f>
        <v>71626</v>
      </c>
      <c r="C19" s="140" t="str">
        <f ca="1">LISTA!C13</f>
        <v>ANTÓNIO AFONSO ALBERTO NGANGU</v>
      </c>
      <c r="D19" s="141"/>
      <c r="E19" s="141"/>
      <c r="F19" s="141"/>
      <c r="G19" s="141"/>
      <c r="H19" s="141"/>
      <c r="I19" s="141"/>
      <c r="J19" s="141"/>
      <c r="K19" s="142"/>
      <c r="L19" s="76" t="str">
        <f ca="1">LISTA!D13</f>
        <v>M</v>
      </c>
      <c r="M19" s="78"/>
      <c r="N19" s="71">
        <v>20</v>
      </c>
      <c r="O19" s="71">
        <v>20</v>
      </c>
      <c r="P19" s="83">
        <f t="shared" ca="1" si="0"/>
        <v>20</v>
      </c>
      <c r="Q19" s="82"/>
      <c r="R19" s="71">
        <v>20</v>
      </c>
      <c r="S19" s="71">
        <v>20</v>
      </c>
      <c r="T19" s="84">
        <f t="shared" ca="1" si="1"/>
        <v>20</v>
      </c>
      <c r="U19" s="85"/>
      <c r="V19" s="71">
        <v>20</v>
      </c>
      <c r="W19" s="71">
        <v>20</v>
      </c>
      <c r="X19" s="84">
        <f t="shared" ca="1" si="2"/>
        <v>20</v>
      </c>
      <c r="Y19" s="84">
        <f t="shared" ca="1" si="3"/>
        <v>20</v>
      </c>
      <c r="Z19" s="143"/>
      <c r="AA19" s="144"/>
      <c r="AB19" s="145"/>
      <c r="AC19" s="86">
        <f t="shared" ca="1" si="4"/>
        <v>6</v>
      </c>
      <c r="AD19" s="224"/>
      <c r="AE19" s="224"/>
    </row>
    <row r="20" spans="1:31" ht="15.75">
      <c r="A20" s="76">
        <f ca="1">LISTA!A14</f>
        <v>7</v>
      </c>
      <c r="B20" s="76">
        <f ca="1">LISTA!B14</f>
        <v>71570</v>
      </c>
      <c r="C20" s="140" t="str">
        <f ca="1">LISTA!C14</f>
        <v>ANTÓNIO KACOTE ERNESTO PAULINO</v>
      </c>
      <c r="D20" s="141"/>
      <c r="E20" s="141"/>
      <c r="F20" s="141"/>
      <c r="G20" s="141"/>
      <c r="H20" s="141"/>
      <c r="I20" s="141"/>
      <c r="J20" s="141"/>
      <c r="K20" s="142"/>
      <c r="L20" s="76" t="str">
        <f ca="1">LISTA!D14</f>
        <v>M</v>
      </c>
      <c r="M20" s="78"/>
      <c r="N20" s="71">
        <v>20</v>
      </c>
      <c r="O20" s="71">
        <v>20</v>
      </c>
      <c r="P20" s="83">
        <f t="shared" ca="1" si="0"/>
        <v>20</v>
      </c>
      <c r="Q20" s="82"/>
      <c r="R20" s="71">
        <v>20</v>
      </c>
      <c r="S20" s="71">
        <v>20</v>
      </c>
      <c r="T20" s="84">
        <f t="shared" ca="1" si="1"/>
        <v>20</v>
      </c>
      <c r="U20" s="85"/>
      <c r="V20" s="71">
        <v>20</v>
      </c>
      <c r="W20" s="71">
        <v>20</v>
      </c>
      <c r="X20" s="84">
        <f t="shared" ca="1" si="2"/>
        <v>20</v>
      </c>
      <c r="Y20" s="84">
        <f t="shared" ca="1" si="3"/>
        <v>20</v>
      </c>
      <c r="Z20" s="143"/>
      <c r="AA20" s="144"/>
      <c r="AB20" s="145"/>
      <c r="AC20" s="86">
        <f t="shared" ca="1" si="4"/>
        <v>7</v>
      </c>
      <c r="AD20" s="224"/>
      <c r="AE20" s="224"/>
    </row>
    <row r="21" spans="1:31" ht="15.75" customHeight="1">
      <c r="A21" s="76">
        <f ca="1">LISTA!A15</f>
        <v>8</v>
      </c>
      <c r="B21" s="76">
        <f ca="1">LISTA!B15</f>
        <v>71571</v>
      </c>
      <c r="C21" s="140" t="str">
        <f ca="1">LISTA!C15</f>
        <v>ANTÓNIO PEDRO JOSÉ</v>
      </c>
      <c r="D21" s="141"/>
      <c r="E21" s="141"/>
      <c r="F21" s="141"/>
      <c r="G21" s="141"/>
      <c r="H21" s="141"/>
      <c r="I21" s="141"/>
      <c r="J21" s="141"/>
      <c r="K21" s="142"/>
      <c r="L21" s="76" t="str">
        <f ca="1">LISTA!D15</f>
        <v>M</v>
      </c>
      <c r="M21" s="78"/>
      <c r="N21" s="71">
        <v>20</v>
      </c>
      <c r="O21" s="71">
        <v>20</v>
      </c>
      <c r="P21" s="83">
        <f t="shared" ca="1" si="0"/>
        <v>20</v>
      </c>
      <c r="Q21" s="82"/>
      <c r="R21" s="71">
        <v>20</v>
      </c>
      <c r="S21" s="71">
        <v>20</v>
      </c>
      <c r="T21" s="84">
        <f t="shared" ca="1" si="1"/>
        <v>20</v>
      </c>
      <c r="U21" s="85"/>
      <c r="V21" s="71">
        <v>20</v>
      </c>
      <c r="W21" s="71">
        <v>20</v>
      </c>
      <c r="X21" s="84">
        <f t="shared" ca="1" si="2"/>
        <v>20</v>
      </c>
      <c r="Y21" s="84">
        <f t="shared" ca="1" si="3"/>
        <v>20</v>
      </c>
      <c r="Z21" s="143"/>
      <c r="AA21" s="144"/>
      <c r="AB21" s="145"/>
      <c r="AC21" s="86">
        <f t="shared" ca="1" si="4"/>
        <v>8</v>
      </c>
      <c r="AD21" s="224"/>
      <c r="AE21" s="224"/>
    </row>
    <row r="22" spans="1:31" ht="15.75" customHeight="1">
      <c r="A22" s="76">
        <f ca="1">LISTA!A16</f>
        <v>9</v>
      </c>
      <c r="B22" s="76">
        <f ca="1">LISTA!B16</f>
        <v>71629</v>
      </c>
      <c r="C22" s="140" t="str">
        <f ca="1">LISTA!C16</f>
        <v>CLOTILDE TIRCIA RAMOS NOVAS</v>
      </c>
      <c r="D22" s="141"/>
      <c r="E22" s="141"/>
      <c r="F22" s="141"/>
      <c r="G22" s="141"/>
      <c r="H22" s="141"/>
      <c r="I22" s="141"/>
      <c r="J22" s="141"/>
      <c r="K22" s="142"/>
      <c r="L22" s="76" t="str">
        <f ca="1">LISTA!D16</f>
        <v>F</v>
      </c>
      <c r="M22" s="78"/>
      <c r="N22" s="71">
        <v>20</v>
      </c>
      <c r="O22" s="71">
        <v>20</v>
      </c>
      <c r="P22" s="83">
        <f t="shared" ca="1" si="0"/>
        <v>20</v>
      </c>
      <c r="Q22" s="82"/>
      <c r="R22" s="71">
        <v>20</v>
      </c>
      <c r="S22" s="71">
        <v>20</v>
      </c>
      <c r="T22" s="84">
        <f t="shared" ca="1" si="1"/>
        <v>20</v>
      </c>
      <c r="U22" s="85"/>
      <c r="V22" s="71">
        <v>20</v>
      </c>
      <c r="W22" s="71">
        <v>20</v>
      </c>
      <c r="X22" s="84">
        <f t="shared" ca="1" si="2"/>
        <v>20</v>
      </c>
      <c r="Y22" s="84">
        <f t="shared" ca="1" si="3"/>
        <v>20</v>
      </c>
      <c r="Z22" s="143"/>
      <c r="AA22" s="144"/>
      <c r="AB22" s="145"/>
      <c r="AC22" s="86">
        <f t="shared" ca="1" si="4"/>
        <v>9</v>
      </c>
      <c r="AD22" s="224"/>
      <c r="AE22" s="224"/>
    </row>
    <row r="23" spans="1:31" ht="15.75" customHeight="1">
      <c r="A23" s="76">
        <f ca="1">LISTA!A17</f>
        <v>10</v>
      </c>
      <c r="B23" s="76">
        <f ca="1">LISTA!B17</f>
        <v>68693</v>
      </c>
      <c r="C23" s="140" t="str">
        <f ca="1">LISTA!C17</f>
        <v>EDMILSON JÚNIOR JOSÉ CASSULE</v>
      </c>
      <c r="D23" s="141"/>
      <c r="E23" s="141"/>
      <c r="F23" s="141"/>
      <c r="G23" s="141"/>
      <c r="H23" s="141"/>
      <c r="I23" s="141"/>
      <c r="J23" s="141"/>
      <c r="K23" s="142"/>
      <c r="L23" s="76" t="str">
        <f ca="1">LISTA!D17</f>
        <v>M</v>
      </c>
      <c r="M23" s="78"/>
      <c r="N23" s="71">
        <v>20</v>
      </c>
      <c r="O23" s="71">
        <v>20</v>
      </c>
      <c r="P23" s="83">
        <f t="shared" ca="1" si="0"/>
        <v>20</v>
      </c>
      <c r="Q23" s="82"/>
      <c r="R23" s="71">
        <v>20</v>
      </c>
      <c r="S23" s="71">
        <v>20</v>
      </c>
      <c r="T23" s="84">
        <f t="shared" ca="1" si="1"/>
        <v>20</v>
      </c>
      <c r="U23" s="85"/>
      <c r="V23" s="71">
        <v>20</v>
      </c>
      <c r="W23" s="71">
        <v>20</v>
      </c>
      <c r="X23" s="84">
        <f t="shared" ca="1" si="2"/>
        <v>20</v>
      </c>
      <c r="Y23" s="84">
        <f t="shared" ca="1" si="3"/>
        <v>20</v>
      </c>
      <c r="Z23" s="143"/>
      <c r="AA23" s="144"/>
      <c r="AB23" s="145"/>
      <c r="AC23" s="86">
        <f t="shared" ca="1" si="4"/>
        <v>10</v>
      </c>
      <c r="AD23" s="224"/>
      <c r="AE23" s="224"/>
    </row>
    <row r="24" spans="1:31" ht="15.75" customHeight="1">
      <c r="A24" s="76">
        <f ca="1">LISTA!A18</f>
        <v>11</v>
      </c>
      <c r="B24" s="76">
        <f ca="1">LISTA!B18</f>
        <v>71577</v>
      </c>
      <c r="C24" s="140" t="str">
        <f ca="1">LISTA!C18</f>
        <v>ELIZANDRO VALÉRIO WONGO DINIZ</v>
      </c>
      <c r="D24" s="141"/>
      <c r="E24" s="141"/>
      <c r="F24" s="141"/>
      <c r="G24" s="141"/>
      <c r="H24" s="141"/>
      <c r="I24" s="141"/>
      <c r="J24" s="141"/>
      <c r="K24" s="142"/>
      <c r="L24" s="76" t="str">
        <f ca="1">LISTA!D18</f>
        <v>M</v>
      </c>
      <c r="M24" s="78"/>
      <c r="N24" s="71">
        <v>20</v>
      </c>
      <c r="O24" s="71">
        <v>20</v>
      </c>
      <c r="P24" s="83">
        <f t="shared" ca="1" si="0"/>
        <v>20</v>
      </c>
      <c r="Q24" s="82"/>
      <c r="R24" s="71">
        <v>20</v>
      </c>
      <c r="S24" s="71">
        <v>20</v>
      </c>
      <c r="T24" s="84">
        <f t="shared" ca="1" si="1"/>
        <v>20</v>
      </c>
      <c r="U24" s="85"/>
      <c r="V24" s="71">
        <v>20</v>
      </c>
      <c r="W24" s="71">
        <v>20</v>
      </c>
      <c r="X24" s="84">
        <f t="shared" ca="1" si="2"/>
        <v>20</v>
      </c>
      <c r="Y24" s="84">
        <f t="shared" ca="1" si="3"/>
        <v>20</v>
      </c>
      <c r="Z24" s="143"/>
      <c r="AA24" s="144"/>
      <c r="AB24" s="145"/>
      <c r="AC24" s="86">
        <f t="shared" ca="1" si="4"/>
        <v>11</v>
      </c>
      <c r="AD24" s="224"/>
      <c r="AE24" s="224"/>
    </row>
    <row r="25" spans="1:31" ht="15.75" customHeight="1">
      <c r="A25" s="76">
        <f ca="1">LISTA!A19</f>
        <v>12</v>
      </c>
      <c r="B25" s="76">
        <f ca="1">LISTA!B19</f>
        <v>71641</v>
      </c>
      <c r="C25" s="140" t="str">
        <f ca="1">LISTA!C19</f>
        <v>FEBE CAHALA CHINDECASSE</v>
      </c>
      <c r="D25" s="141"/>
      <c r="E25" s="141"/>
      <c r="F25" s="141"/>
      <c r="G25" s="141"/>
      <c r="H25" s="141"/>
      <c r="I25" s="141"/>
      <c r="J25" s="141"/>
      <c r="K25" s="142"/>
      <c r="L25" s="76" t="str">
        <f ca="1">LISTA!D19</f>
        <v>M</v>
      </c>
      <c r="M25" s="78"/>
      <c r="N25" s="71">
        <v>20</v>
      </c>
      <c r="O25" s="71">
        <v>20</v>
      </c>
      <c r="P25" s="83">
        <f t="shared" ca="1" si="0"/>
        <v>20</v>
      </c>
      <c r="Q25" s="82"/>
      <c r="R25" s="71">
        <v>20</v>
      </c>
      <c r="S25" s="71">
        <v>20</v>
      </c>
      <c r="T25" s="84">
        <f t="shared" ca="1" si="1"/>
        <v>20</v>
      </c>
      <c r="U25" s="85"/>
      <c r="V25" s="71">
        <v>20</v>
      </c>
      <c r="W25" s="71">
        <v>20</v>
      </c>
      <c r="X25" s="84">
        <f t="shared" ca="1" si="2"/>
        <v>20</v>
      </c>
      <c r="Y25" s="84">
        <f t="shared" ca="1" si="3"/>
        <v>0</v>
      </c>
      <c r="Z25" s="143"/>
      <c r="AA25" s="144"/>
      <c r="AB25" s="145"/>
      <c r="AC25" s="86">
        <f t="shared" ca="1" si="4"/>
        <v>12</v>
      </c>
      <c r="AD25" s="224"/>
      <c r="AE25" s="224"/>
    </row>
    <row r="26" spans="1:31" ht="15.75" customHeight="1">
      <c r="A26" s="76">
        <f ca="1">LISTA!A20</f>
        <v>13</v>
      </c>
      <c r="B26" s="76">
        <f ca="1">LISTA!B20</f>
        <v>71643</v>
      </c>
      <c r="C26" s="140" t="str">
        <f ca="1">LISTA!C20</f>
        <v>FRANCISCO LUNGA MANUEL PEMESSA</v>
      </c>
      <c r="D26" s="141"/>
      <c r="E26" s="141"/>
      <c r="F26" s="141"/>
      <c r="G26" s="141"/>
      <c r="H26" s="141"/>
      <c r="I26" s="141"/>
      <c r="J26" s="141"/>
      <c r="K26" s="142"/>
      <c r="L26" s="76" t="str">
        <f ca="1">LISTA!D20</f>
        <v>M</v>
      </c>
      <c r="M26" s="78"/>
      <c r="N26" s="71">
        <v>20</v>
      </c>
      <c r="O26" s="71">
        <v>20</v>
      </c>
      <c r="P26" s="83">
        <f t="shared" ca="1" si="0"/>
        <v>20</v>
      </c>
      <c r="Q26" s="82"/>
      <c r="R26" s="71">
        <v>20</v>
      </c>
      <c r="S26" s="71">
        <v>20</v>
      </c>
      <c r="T26" s="84">
        <f t="shared" ca="1" si="1"/>
        <v>20</v>
      </c>
      <c r="U26" s="85"/>
      <c r="V26" s="71">
        <v>20</v>
      </c>
      <c r="W26" s="71">
        <v>20</v>
      </c>
      <c r="X26" s="84">
        <f t="shared" ca="1" si="2"/>
        <v>20</v>
      </c>
      <c r="Y26" s="84">
        <f t="shared" ca="1" si="3"/>
        <v>20</v>
      </c>
      <c r="Z26" s="143"/>
      <c r="AA26" s="144"/>
      <c r="AB26" s="145"/>
      <c r="AC26" s="86">
        <f t="shared" ca="1" si="4"/>
        <v>13</v>
      </c>
      <c r="AD26" s="224"/>
      <c r="AE26" s="224"/>
    </row>
    <row r="27" spans="1:31" ht="15.75" customHeight="1">
      <c r="A27" s="76">
        <f ca="1">LISTA!A21</f>
        <v>14</v>
      </c>
      <c r="B27" s="76">
        <f ca="1">LISTA!B21</f>
        <v>68795</v>
      </c>
      <c r="C27" s="140" t="str">
        <f ca="1">LISTA!C21</f>
        <v xml:space="preserve">FRÂNEO JOSÉ JOÃO </v>
      </c>
      <c r="D27" s="141"/>
      <c r="E27" s="141"/>
      <c r="F27" s="141"/>
      <c r="G27" s="141"/>
      <c r="H27" s="141"/>
      <c r="I27" s="141"/>
      <c r="J27" s="141"/>
      <c r="K27" s="142"/>
      <c r="L27" s="76" t="str">
        <f ca="1">LISTA!D21</f>
        <v>M</v>
      </c>
      <c r="M27" s="78"/>
      <c r="N27" s="71">
        <v>20</v>
      </c>
      <c r="O27" s="71">
        <v>20</v>
      </c>
      <c r="P27" s="83">
        <f t="shared" ca="1" si="0"/>
        <v>20</v>
      </c>
      <c r="Q27" s="82"/>
      <c r="R27" s="71">
        <v>20</v>
      </c>
      <c r="S27" s="71">
        <v>20</v>
      </c>
      <c r="T27" s="84">
        <f t="shared" ca="1" si="1"/>
        <v>20</v>
      </c>
      <c r="U27" s="85"/>
      <c r="V27" s="71">
        <v>20</v>
      </c>
      <c r="W27" s="71">
        <v>20</v>
      </c>
      <c r="X27" s="84">
        <f t="shared" ca="1" si="2"/>
        <v>20</v>
      </c>
      <c r="Y27" s="84">
        <f t="shared" ca="1" si="3"/>
        <v>20</v>
      </c>
      <c r="Z27" s="143"/>
      <c r="AA27" s="144"/>
      <c r="AB27" s="145"/>
      <c r="AC27" s="86">
        <f t="shared" ca="1" si="4"/>
        <v>14</v>
      </c>
      <c r="AD27" s="224"/>
      <c r="AE27" s="224"/>
    </row>
    <row r="28" spans="1:31" ht="15.75" customHeight="1">
      <c r="A28" s="76">
        <f ca="1">LISTA!A22</f>
        <v>15</v>
      </c>
      <c r="B28" s="76">
        <f ca="1">LISTA!B22</f>
        <v>71582</v>
      </c>
      <c r="C28" s="140" t="str">
        <f ca="1">LISTA!C22</f>
        <v>GERZY MANUEL MAINO DA COSTA</v>
      </c>
      <c r="D28" s="141"/>
      <c r="E28" s="141"/>
      <c r="F28" s="141"/>
      <c r="G28" s="141"/>
      <c r="H28" s="141"/>
      <c r="I28" s="141"/>
      <c r="J28" s="141"/>
      <c r="K28" s="142"/>
      <c r="L28" s="76" t="str">
        <f ca="1">LISTA!D22</f>
        <v>M</v>
      </c>
      <c r="M28" s="78"/>
      <c r="N28" s="71">
        <v>20</v>
      </c>
      <c r="O28" s="71">
        <v>20</v>
      </c>
      <c r="P28" s="83">
        <f t="shared" ca="1" si="0"/>
        <v>20</v>
      </c>
      <c r="Q28" s="82"/>
      <c r="R28" s="71">
        <v>20</v>
      </c>
      <c r="S28" s="71">
        <v>20</v>
      </c>
      <c r="T28" s="84">
        <f t="shared" ca="1" si="1"/>
        <v>20</v>
      </c>
      <c r="U28" s="85"/>
      <c r="V28" s="71">
        <v>20</v>
      </c>
      <c r="W28" s="71">
        <v>20</v>
      </c>
      <c r="X28" s="84">
        <f t="shared" ca="1" si="2"/>
        <v>20</v>
      </c>
      <c r="Y28" s="84">
        <f t="shared" ca="1" si="3"/>
        <v>20</v>
      </c>
      <c r="Z28" s="143"/>
      <c r="AA28" s="144"/>
      <c r="AB28" s="145"/>
      <c r="AC28" s="86">
        <f t="shared" ca="1" si="4"/>
        <v>15</v>
      </c>
      <c r="AD28" s="224"/>
      <c r="AE28" s="224"/>
    </row>
    <row r="29" spans="1:31" ht="15.75" customHeight="1">
      <c r="A29" s="76">
        <f ca="1">LISTA!A23</f>
        <v>16</v>
      </c>
      <c r="B29" s="76">
        <f ca="1">LISTA!B23</f>
        <v>71591</v>
      </c>
      <c r="C29" s="140" t="str">
        <f ca="1">LISTA!C23</f>
        <v>HELAINE MARIA CELESTINO FERNANDO</v>
      </c>
      <c r="D29" s="141"/>
      <c r="E29" s="141"/>
      <c r="F29" s="141"/>
      <c r="G29" s="141"/>
      <c r="H29" s="141"/>
      <c r="I29" s="141"/>
      <c r="J29" s="141"/>
      <c r="K29" s="142"/>
      <c r="L29" s="76" t="str">
        <f ca="1">LISTA!D23</f>
        <v>F</v>
      </c>
      <c r="M29" s="78"/>
      <c r="N29" s="71">
        <v>20</v>
      </c>
      <c r="O29" s="71">
        <v>20</v>
      </c>
      <c r="P29" s="83">
        <f t="shared" ca="1" si="0"/>
        <v>20</v>
      </c>
      <c r="Q29" s="82"/>
      <c r="R29" s="71">
        <v>20</v>
      </c>
      <c r="S29" s="71">
        <v>20</v>
      </c>
      <c r="T29" s="84">
        <f t="shared" ca="1" si="1"/>
        <v>20</v>
      </c>
      <c r="U29" s="85"/>
      <c r="V29" s="71">
        <v>20</v>
      </c>
      <c r="W29" s="71">
        <v>20</v>
      </c>
      <c r="X29" s="84">
        <f t="shared" ca="1" si="2"/>
        <v>20</v>
      </c>
      <c r="Y29" s="84">
        <f t="shared" ca="1" si="3"/>
        <v>20</v>
      </c>
      <c r="Z29" s="143"/>
      <c r="AA29" s="144"/>
      <c r="AB29" s="145"/>
      <c r="AC29" s="86">
        <f t="shared" ca="1" si="4"/>
        <v>16</v>
      </c>
      <c r="AD29" s="224"/>
      <c r="AE29" s="224"/>
    </row>
    <row r="30" spans="1:31" ht="15.75" customHeight="1">
      <c r="A30" s="76">
        <f ca="1">LISTA!A24</f>
        <v>17</v>
      </c>
      <c r="B30" s="76">
        <f ca="1">LISTA!B24</f>
        <v>71585</v>
      </c>
      <c r="C30" s="140" t="str">
        <f ca="1">LISTA!C24</f>
        <v>INÊS JONAS SACHUNGUE</v>
      </c>
      <c r="D30" s="141"/>
      <c r="E30" s="141"/>
      <c r="F30" s="141"/>
      <c r="G30" s="141"/>
      <c r="H30" s="141"/>
      <c r="I30" s="141"/>
      <c r="J30" s="141"/>
      <c r="K30" s="142"/>
      <c r="L30" s="76" t="str">
        <f ca="1">LISTA!D24</f>
        <v>F</v>
      </c>
      <c r="M30" s="78"/>
      <c r="N30" s="71">
        <v>20</v>
      </c>
      <c r="O30" s="71">
        <v>20</v>
      </c>
      <c r="P30" s="83">
        <f t="shared" ca="1" si="0"/>
        <v>20</v>
      </c>
      <c r="Q30" s="82"/>
      <c r="R30" s="71">
        <v>20</v>
      </c>
      <c r="S30" s="71">
        <v>20</v>
      </c>
      <c r="T30" s="84">
        <f t="shared" ca="1" si="1"/>
        <v>20</v>
      </c>
      <c r="U30" s="85"/>
      <c r="V30" s="71">
        <v>20</v>
      </c>
      <c r="W30" s="71">
        <v>20</v>
      </c>
      <c r="X30" s="84">
        <f t="shared" ca="1" si="2"/>
        <v>20</v>
      </c>
      <c r="Y30" s="84">
        <f t="shared" ca="1" si="3"/>
        <v>20</v>
      </c>
      <c r="Z30" s="143"/>
      <c r="AA30" s="144"/>
      <c r="AB30" s="145"/>
      <c r="AC30" s="86">
        <f t="shared" ca="1" si="4"/>
        <v>17</v>
      </c>
      <c r="AD30" s="224"/>
      <c r="AE30" s="224"/>
    </row>
    <row r="31" spans="1:31" ht="15.75" customHeight="1">
      <c r="A31" s="76">
        <f ca="1">LISTA!A25</f>
        <v>18</v>
      </c>
      <c r="B31" s="76">
        <f ca="1">LISTA!B25</f>
        <v>71588</v>
      </c>
      <c r="C31" s="140" t="str">
        <f ca="1">LISTA!C25</f>
        <v>JAEL ISABEL KUMBI</v>
      </c>
      <c r="D31" s="141"/>
      <c r="E31" s="141"/>
      <c r="F31" s="141"/>
      <c r="G31" s="141"/>
      <c r="H31" s="141"/>
      <c r="I31" s="141"/>
      <c r="J31" s="141"/>
      <c r="K31" s="142"/>
      <c r="L31" s="76" t="str">
        <f ca="1">LISTA!D25</f>
        <v>M</v>
      </c>
      <c r="M31" s="78"/>
      <c r="N31" s="71">
        <v>20</v>
      </c>
      <c r="O31" s="71">
        <v>20</v>
      </c>
      <c r="P31" s="83">
        <f t="shared" ca="1" si="0"/>
        <v>20</v>
      </c>
      <c r="Q31" s="82"/>
      <c r="R31" s="71">
        <v>20</v>
      </c>
      <c r="S31" s="71">
        <v>20</v>
      </c>
      <c r="T31" s="84">
        <f t="shared" ca="1" si="1"/>
        <v>20</v>
      </c>
      <c r="U31" s="85"/>
      <c r="V31" s="71">
        <v>20</v>
      </c>
      <c r="W31" s="71">
        <v>20</v>
      </c>
      <c r="X31" s="84">
        <f t="shared" ca="1" si="2"/>
        <v>20</v>
      </c>
      <c r="Y31" s="84">
        <f t="shared" ca="1" si="3"/>
        <v>20</v>
      </c>
      <c r="Z31" s="143"/>
      <c r="AA31" s="144"/>
      <c r="AB31" s="145"/>
      <c r="AC31" s="86">
        <f t="shared" ca="1" si="4"/>
        <v>18</v>
      </c>
      <c r="AD31" s="224"/>
      <c r="AE31" s="224"/>
    </row>
    <row r="32" spans="1:31" ht="15.75" customHeight="1">
      <c r="A32" s="76">
        <f ca="1">LISTA!A26</f>
        <v>19</v>
      </c>
      <c r="B32" s="76">
        <f ca="1">LISTA!B26</f>
        <v>71647</v>
      </c>
      <c r="C32" s="140" t="str">
        <f ca="1">LISTA!C26</f>
        <v>JOÃO CORREIA LUCAMBA</v>
      </c>
      <c r="D32" s="141"/>
      <c r="E32" s="141"/>
      <c r="F32" s="141"/>
      <c r="G32" s="141"/>
      <c r="H32" s="141"/>
      <c r="I32" s="141"/>
      <c r="J32" s="141"/>
      <c r="K32" s="142"/>
      <c r="L32" s="76" t="str">
        <f ca="1">LISTA!D26</f>
        <v>M</v>
      </c>
      <c r="M32" s="78"/>
      <c r="N32" s="71">
        <v>20</v>
      </c>
      <c r="O32" s="71">
        <v>20</v>
      </c>
      <c r="P32" s="83">
        <f t="shared" ca="1" si="0"/>
        <v>20</v>
      </c>
      <c r="Q32" s="82"/>
      <c r="R32" s="71">
        <v>20</v>
      </c>
      <c r="S32" s="71">
        <v>20</v>
      </c>
      <c r="T32" s="84">
        <f t="shared" ca="1" si="1"/>
        <v>20</v>
      </c>
      <c r="U32" s="85"/>
      <c r="V32" s="71">
        <v>20</v>
      </c>
      <c r="W32" s="71">
        <v>20</v>
      </c>
      <c r="X32" s="84">
        <f t="shared" ca="1" si="2"/>
        <v>20</v>
      </c>
      <c r="Y32" s="84">
        <f t="shared" ca="1" si="3"/>
        <v>20</v>
      </c>
      <c r="Z32" s="143"/>
      <c r="AA32" s="144"/>
      <c r="AB32" s="145"/>
      <c r="AC32" s="86">
        <f t="shared" ca="1" si="4"/>
        <v>19</v>
      </c>
      <c r="AD32" s="224"/>
      <c r="AE32" s="224"/>
    </row>
    <row r="33" spans="1:32" ht="15.75" customHeight="1">
      <c r="A33" s="76">
        <f ca="1">LISTA!A27</f>
        <v>20</v>
      </c>
      <c r="B33" s="76">
        <f ca="1">LISTA!B27</f>
        <v>71649</v>
      </c>
      <c r="C33" s="140" t="str">
        <f ca="1">LISTA!C27</f>
        <v>JOEL PEDRO MALUANGA</v>
      </c>
      <c r="D33" s="141"/>
      <c r="E33" s="141"/>
      <c r="F33" s="141"/>
      <c r="G33" s="141"/>
      <c r="H33" s="141"/>
      <c r="I33" s="141"/>
      <c r="J33" s="141"/>
      <c r="K33" s="142"/>
      <c r="L33" s="76" t="str">
        <f ca="1">LISTA!D27</f>
        <v>M</v>
      </c>
      <c r="M33" s="78"/>
      <c r="N33" s="71">
        <v>20</v>
      </c>
      <c r="O33" s="71">
        <v>20</v>
      </c>
      <c r="P33" s="83">
        <f t="shared" ca="1" si="0"/>
        <v>20</v>
      </c>
      <c r="Q33" s="82"/>
      <c r="R33" s="71">
        <v>20</v>
      </c>
      <c r="S33" s="71">
        <v>20</v>
      </c>
      <c r="T33" s="84">
        <f t="shared" ca="1" si="1"/>
        <v>20</v>
      </c>
      <c r="U33" s="85"/>
      <c r="V33" s="71">
        <v>20</v>
      </c>
      <c r="W33" s="71">
        <v>20</v>
      </c>
      <c r="X33" s="84">
        <f t="shared" ca="1" si="2"/>
        <v>20</v>
      </c>
      <c r="Y33" s="84">
        <f t="shared" ca="1" si="3"/>
        <v>20</v>
      </c>
      <c r="Z33" s="143"/>
      <c r="AA33" s="144"/>
      <c r="AB33" s="145"/>
      <c r="AC33" s="86">
        <f t="shared" ca="1" si="4"/>
        <v>20</v>
      </c>
      <c r="AD33" s="224"/>
      <c r="AE33" s="224"/>
      <c r="AF33" s="108"/>
    </row>
    <row r="34" spans="1:32" ht="15.75" customHeight="1">
      <c r="A34" s="76">
        <f ca="1">LISTA!A28</f>
        <v>21</v>
      </c>
      <c r="B34" s="76">
        <f ca="1">LISTA!B28</f>
        <v>71650</v>
      </c>
      <c r="C34" s="140" t="str">
        <f ca="1">LISTA!C28</f>
        <v>JOMÂNCIA DELCIA MANUEL PAULO</v>
      </c>
      <c r="D34" s="141"/>
      <c r="E34" s="141"/>
      <c r="F34" s="141"/>
      <c r="G34" s="141"/>
      <c r="H34" s="141"/>
      <c r="I34" s="141"/>
      <c r="J34" s="141"/>
      <c r="K34" s="142"/>
      <c r="L34" s="76" t="str">
        <f ca="1">LISTA!D28</f>
        <v>F</v>
      </c>
      <c r="M34" s="78"/>
      <c r="N34" s="71">
        <v>20</v>
      </c>
      <c r="O34" s="71">
        <v>20</v>
      </c>
      <c r="P34" s="83">
        <f t="shared" ca="1" si="0"/>
        <v>20</v>
      </c>
      <c r="Q34" s="82"/>
      <c r="R34" s="71">
        <v>20</v>
      </c>
      <c r="S34" s="71">
        <v>20</v>
      </c>
      <c r="T34" s="84">
        <f t="shared" ca="1" si="1"/>
        <v>20</v>
      </c>
      <c r="U34" s="85"/>
      <c r="V34" s="71">
        <v>20</v>
      </c>
      <c r="W34" s="71">
        <v>20</v>
      </c>
      <c r="X34" s="84">
        <f t="shared" ca="1" si="2"/>
        <v>20</v>
      </c>
      <c r="Y34" s="84">
        <f t="shared" ca="1" si="3"/>
        <v>20</v>
      </c>
      <c r="Z34" s="143"/>
      <c r="AA34" s="144"/>
      <c r="AB34" s="145"/>
      <c r="AC34" s="86">
        <f t="shared" ca="1" si="4"/>
        <v>21</v>
      </c>
      <c r="AD34" s="224"/>
      <c r="AE34" s="224"/>
      <c r="AF34" s="108"/>
    </row>
    <row r="35" spans="1:32" ht="15.75" customHeight="1">
      <c r="A35" s="76">
        <f ca="1">LISTA!A29</f>
        <v>22</v>
      </c>
      <c r="B35" s="76">
        <f ca="1">LISTA!B29</f>
        <v>71657</v>
      </c>
      <c r="C35" s="140" t="str">
        <f ca="1">LISTA!C29</f>
        <v>KENEDY JOÃO PAULINO VICTOR</v>
      </c>
      <c r="D35" s="141"/>
      <c r="E35" s="141"/>
      <c r="F35" s="141"/>
      <c r="G35" s="141"/>
      <c r="H35" s="141"/>
      <c r="I35" s="141"/>
      <c r="J35" s="141"/>
      <c r="K35" s="142"/>
      <c r="L35" s="76" t="str">
        <f ca="1">LISTA!D29</f>
        <v>M</v>
      </c>
      <c r="M35" s="78"/>
      <c r="N35" s="71">
        <v>20</v>
      </c>
      <c r="O35" s="71">
        <v>20</v>
      </c>
      <c r="P35" s="83">
        <f t="shared" ca="1" si="0"/>
        <v>20</v>
      </c>
      <c r="Q35" s="82"/>
      <c r="R35" s="71">
        <v>20</v>
      </c>
      <c r="S35" s="71">
        <v>20</v>
      </c>
      <c r="T35" s="84">
        <f t="shared" ca="1" si="1"/>
        <v>20</v>
      </c>
      <c r="U35" s="85"/>
      <c r="V35" s="71">
        <v>20</v>
      </c>
      <c r="W35" s="71">
        <v>20</v>
      </c>
      <c r="X35" s="84">
        <f t="shared" ca="1" si="2"/>
        <v>20</v>
      </c>
      <c r="Y35" s="84">
        <f t="shared" ca="1" si="3"/>
        <v>20</v>
      </c>
      <c r="Z35" s="143"/>
      <c r="AA35" s="144"/>
      <c r="AB35" s="145"/>
      <c r="AC35" s="86">
        <f t="shared" ca="1" si="4"/>
        <v>22</v>
      </c>
      <c r="AD35" s="224"/>
      <c r="AE35" s="224"/>
      <c r="AF35" s="108"/>
    </row>
    <row r="36" spans="1:32" ht="15.75" customHeight="1">
      <c r="A36" s="76">
        <f ca="1">LISTA!A30</f>
        <v>23</v>
      </c>
      <c r="B36" s="76">
        <f ca="1">LISTA!B30</f>
        <v>71595</v>
      </c>
      <c r="C36" s="140" t="str">
        <f ca="1">LISTA!C30</f>
        <v>LOURENÇO AUGUSTO DOMINGOS</v>
      </c>
      <c r="D36" s="141"/>
      <c r="E36" s="141"/>
      <c r="F36" s="141"/>
      <c r="G36" s="141"/>
      <c r="H36" s="141"/>
      <c r="I36" s="141"/>
      <c r="J36" s="141"/>
      <c r="K36" s="142"/>
      <c r="L36" s="76" t="str">
        <f ca="1">LISTA!D30</f>
        <v>M</v>
      </c>
      <c r="M36" s="78"/>
      <c r="N36" s="71">
        <v>20</v>
      </c>
      <c r="O36" s="71">
        <v>20</v>
      </c>
      <c r="P36" s="83">
        <f t="shared" ca="1" si="0"/>
        <v>20</v>
      </c>
      <c r="Q36" s="82"/>
      <c r="R36" s="71">
        <v>20</v>
      </c>
      <c r="S36" s="71">
        <v>20</v>
      </c>
      <c r="T36" s="84">
        <f t="shared" ca="1" si="1"/>
        <v>20</v>
      </c>
      <c r="U36" s="85"/>
      <c r="V36" s="71">
        <v>20</v>
      </c>
      <c r="W36" s="71">
        <v>20</v>
      </c>
      <c r="X36" s="84">
        <f t="shared" ca="1" si="2"/>
        <v>20</v>
      </c>
      <c r="Y36" s="84">
        <f t="shared" ca="1" si="3"/>
        <v>20</v>
      </c>
      <c r="Z36" s="143"/>
      <c r="AA36" s="144"/>
      <c r="AB36" s="145"/>
      <c r="AC36" s="86">
        <f t="shared" ca="1" si="4"/>
        <v>23</v>
      </c>
      <c r="AD36" s="224"/>
      <c r="AE36" s="224"/>
      <c r="AF36" s="108"/>
    </row>
    <row r="37" spans="1:32" ht="15.75" customHeight="1">
      <c r="A37" s="76">
        <f ca="1">LISTA!A31</f>
        <v>24</v>
      </c>
      <c r="B37" s="76">
        <f ca="1">LISTA!B31</f>
        <v>71597</v>
      </c>
      <c r="C37" s="140" t="str">
        <f ca="1">LISTA!C31</f>
        <v>LUÍS DIONÍSIO MAVINGA MAMPUYA</v>
      </c>
      <c r="D37" s="141"/>
      <c r="E37" s="141"/>
      <c r="F37" s="141"/>
      <c r="G37" s="141"/>
      <c r="H37" s="141"/>
      <c r="I37" s="141"/>
      <c r="J37" s="141"/>
      <c r="K37" s="142"/>
      <c r="L37" s="76" t="str">
        <f ca="1">LISTA!D31</f>
        <v>M</v>
      </c>
      <c r="M37" s="78"/>
      <c r="N37" s="71">
        <v>20</v>
      </c>
      <c r="O37" s="71">
        <v>20</v>
      </c>
      <c r="P37" s="83">
        <f t="shared" ca="1" si="0"/>
        <v>20</v>
      </c>
      <c r="Q37" s="82"/>
      <c r="R37" s="71">
        <v>20</v>
      </c>
      <c r="S37" s="71">
        <v>20</v>
      </c>
      <c r="T37" s="84">
        <f t="shared" ca="1" si="1"/>
        <v>20</v>
      </c>
      <c r="U37" s="85"/>
      <c r="V37" s="71">
        <v>20</v>
      </c>
      <c r="W37" s="71">
        <v>20</v>
      </c>
      <c r="X37" s="84">
        <f t="shared" ca="1" si="2"/>
        <v>20</v>
      </c>
      <c r="Y37" s="84">
        <f t="shared" ca="1" si="3"/>
        <v>20</v>
      </c>
      <c r="Z37" s="143"/>
      <c r="AA37" s="144"/>
      <c r="AB37" s="145"/>
      <c r="AC37" s="86">
        <f t="shared" ca="1" si="4"/>
        <v>24</v>
      </c>
      <c r="AD37" s="224"/>
      <c r="AE37" s="224"/>
      <c r="AF37" s="108"/>
    </row>
    <row r="38" spans="1:32" ht="15.75" customHeight="1">
      <c r="A38" s="76">
        <f ca="1">LISTA!A32</f>
        <v>25</v>
      </c>
      <c r="B38" s="76">
        <f ca="1">LISTA!B32</f>
        <v>72918</v>
      </c>
      <c r="C38" s="140" t="str">
        <f ca="1">LISTA!C32</f>
        <v>MARIO CAMUNDONGO NANBALO</v>
      </c>
      <c r="D38" s="141"/>
      <c r="E38" s="141"/>
      <c r="F38" s="141"/>
      <c r="G38" s="141"/>
      <c r="H38" s="141"/>
      <c r="I38" s="141"/>
      <c r="J38" s="141"/>
      <c r="K38" s="142"/>
      <c r="L38" s="76" t="str">
        <f ca="1">LISTA!D32</f>
        <v>M</v>
      </c>
      <c r="M38" s="78"/>
      <c r="N38" s="71">
        <v>20</v>
      </c>
      <c r="O38" s="71">
        <v>20</v>
      </c>
      <c r="P38" s="83">
        <f t="shared" ca="1" si="0"/>
        <v>20</v>
      </c>
      <c r="Q38" s="82"/>
      <c r="R38" s="71">
        <v>20</v>
      </c>
      <c r="S38" s="71">
        <v>20</v>
      </c>
      <c r="T38" s="84">
        <f t="shared" ca="1" si="1"/>
        <v>20</v>
      </c>
      <c r="U38" s="85"/>
      <c r="V38" s="71">
        <v>20</v>
      </c>
      <c r="W38" s="71">
        <v>20</v>
      </c>
      <c r="X38" s="84">
        <f t="shared" ca="1" si="2"/>
        <v>20</v>
      </c>
      <c r="Y38" s="84">
        <f t="shared" ca="1" si="3"/>
        <v>20</v>
      </c>
      <c r="Z38" s="143"/>
      <c r="AA38" s="144"/>
      <c r="AB38" s="145"/>
      <c r="AC38" s="86">
        <f t="shared" ca="1" si="4"/>
        <v>25</v>
      </c>
      <c r="AD38" s="224"/>
      <c r="AE38" s="224"/>
      <c r="AF38" s="108"/>
    </row>
    <row r="39" spans="1:32" ht="15.75" customHeight="1">
      <c r="A39" s="76">
        <f ca="1">LISTA!A33</f>
        <v>26</v>
      </c>
      <c r="B39" s="76">
        <f ca="1">LISTA!B33</f>
        <v>71603</v>
      </c>
      <c r="C39" s="140" t="str">
        <f ca="1">LISTA!C33</f>
        <v>MOISÉS MENDONÇA DOMINGOS</v>
      </c>
      <c r="D39" s="141"/>
      <c r="E39" s="141"/>
      <c r="F39" s="141"/>
      <c r="G39" s="141"/>
      <c r="H39" s="141"/>
      <c r="I39" s="141"/>
      <c r="J39" s="141"/>
      <c r="K39" s="142"/>
      <c r="L39" s="76" t="str">
        <f ca="1">LISTA!D33</f>
        <v>M</v>
      </c>
      <c r="M39" s="78"/>
      <c r="N39" s="71">
        <v>20</v>
      </c>
      <c r="O39" s="71">
        <v>20</v>
      </c>
      <c r="P39" s="83">
        <f t="shared" ca="1" si="0"/>
        <v>20</v>
      </c>
      <c r="Q39" s="82"/>
      <c r="R39" s="71">
        <v>20</v>
      </c>
      <c r="S39" s="71">
        <v>20</v>
      </c>
      <c r="T39" s="84">
        <f t="shared" ca="1" si="1"/>
        <v>20</v>
      </c>
      <c r="U39" s="85"/>
      <c r="V39" s="71">
        <v>20</v>
      </c>
      <c r="W39" s="71">
        <v>20</v>
      </c>
      <c r="X39" s="84">
        <f t="shared" ca="1" si="2"/>
        <v>20</v>
      </c>
      <c r="Y39" s="84">
        <f t="shared" ca="1" si="3"/>
        <v>20</v>
      </c>
      <c r="Z39" s="143"/>
      <c r="AA39" s="144"/>
      <c r="AB39" s="145"/>
      <c r="AC39" s="86">
        <f t="shared" ca="1" si="4"/>
        <v>26</v>
      </c>
      <c r="AD39" s="224"/>
      <c r="AE39" s="224"/>
      <c r="AF39" s="108"/>
    </row>
    <row r="40" spans="1:32" ht="15.75" customHeight="1">
      <c r="A40" s="76">
        <f ca="1">LISTA!A34</f>
        <v>27</v>
      </c>
      <c r="B40" s="76">
        <f ca="1">LISTA!B34</f>
        <v>71604</v>
      </c>
      <c r="C40" s="140" t="str">
        <f ca="1">LISTA!C34</f>
        <v>NAZARETO DE FÁTIMA BENGUE INGLÊS</v>
      </c>
      <c r="D40" s="141"/>
      <c r="E40" s="141"/>
      <c r="F40" s="141"/>
      <c r="G40" s="141"/>
      <c r="H40" s="141"/>
      <c r="I40" s="141"/>
      <c r="J40" s="141"/>
      <c r="K40" s="142"/>
      <c r="L40" s="76" t="str">
        <f ca="1">LISTA!D34</f>
        <v>M</v>
      </c>
      <c r="M40" s="78"/>
      <c r="N40" s="71">
        <v>20</v>
      </c>
      <c r="O40" s="71">
        <v>20</v>
      </c>
      <c r="P40" s="83">
        <f t="shared" ca="1" si="0"/>
        <v>20</v>
      </c>
      <c r="Q40" s="82"/>
      <c r="R40" s="71">
        <v>20</v>
      </c>
      <c r="S40" s="71">
        <v>20</v>
      </c>
      <c r="T40" s="84">
        <f t="shared" ca="1" si="1"/>
        <v>20</v>
      </c>
      <c r="U40" s="85"/>
      <c r="V40" s="71">
        <v>20</v>
      </c>
      <c r="W40" s="71">
        <v>20</v>
      </c>
      <c r="X40" s="84">
        <f t="shared" ca="1" si="2"/>
        <v>20</v>
      </c>
      <c r="Y40" s="84">
        <f t="shared" ca="1" si="3"/>
        <v>20</v>
      </c>
      <c r="Z40" s="143"/>
      <c r="AA40" s="144"/>
      <c r="AB40" s="145"/>
      <c r="AC40" s="86">
        <f t="shared" ca="1" si="4"/>
        <v>27</v>
      </c>
      <c r="AD40" s="224"/>
      <c r="AE40" s="224"/>
      <c r="AF40" s="108"/>
    </row>
    <row r="41" spans="1:32" ht="15.75" customHeight="1">
      <c r="A41" s="76">
        <f ca="1">LISTA!A35</f>
        <v>28</v>
      </c>
      <c r="B41" s="76">
        <f ca="1">LISTA!B35</f>
        <v>71665</v>
      </c>
      <c r="C41" s="140" t="str">
        <f ca="1">LISTA!C35</f>
        <v>ONÊSIMO MENDONÇA COELHO</v>
      </c>
      <c r="D41" s="141"/>
      <c r="E41" s="141"/>
      <c r="F41" s="141"/>
      <c r="G41" s="141"/>
      <c r="H41" s="141"/>
      <c r="I41" s="141"/>
      <c r="J41" s="141"/>
      <c r="K41" s="142"/>
      <c r="L41" s="76" t="str">
        <f ca="1">LISTA!D35</f>
        <v>M</v>
      </c>
      <c r="M41" s="78"/>
      <c r="N41" s="71">
        <v>20</v>
      </c>
      <c r="O41" s="71">
        <v>20</v>
      </c>
      <c r="P41" s="83">
        <f t="shared" ca="1" si="0"/>
        <v>20</v>
      </c>
      <c r="Q41" s="82"/>
      <c r="R41" s="71">
        <v>20</v>
      </c>
      <c r="S41" s="71">
        <v>20</v>
      </c>
      <c r="T41" s="84">
        <f t="shared" ca="1" si="1"/>
        <v>20</v>
      </c>
      <c r="U41" s="85"/>
      <c r="V41" s="71">
        <v>20</v>
      </c>
      <c r="W41" s="71">
        <v>20</v>
      </c>
      <c r="X41" s="84">
        <f t="shared" ca="1" si="2"/>
        <v>20</v>
      </c>
      <c r="Y41" s="84">
        <f t="shared" ca="1" si="3"/>
        <v>0</v>
      </c>
      <c r="Z41" s="143"/>
      <c r="AA41" s="144"/>
      <c r="AB41" s="145"/>
      <c r="AC41" s="86">
        <f t="shared" ca="1" si="4"/>
        <v>28</v>
      </c>
      <c r="AD41" s="224"/>
      <c r="AE41" s="224"/>
      <c r="AF41" s="108"/>
    </row>
    <row r="42" spans="1:32" ht="15.75" customHeight="1">
      <c r="A42" s="76">
        <f ca="1">LISTA!A36</f>
        <v>29</v>
      </c>
      <c r="B42" s="76">
        <f ca="1">LISTA!B36</f>
        <v>71611</v>
      </c>
      <c r="C42" s="140" t="str">
        <f ca="1">LISTA!C36</f>
        <v>PAULO ALFREDO XAVIER KOMBO</v>
      </c>
      <c r="D42" s="141"/>
      <c r="E42" s="141"/>
      <c r="F42" s="141"/>
      <c r="G42" s="141"/>
      <c r="H42" s="141"/>
      <c r="I42" s="141"/>
      <c r="J42" s="141"/>
      <c r="K42" s="142"/>
      <c r="L42" s="76" t="str">
        <f ca="1">LISTA!D36</f>
        <v>M</v>
      </c>
      <c r="M42" s="78"/>
      <c r="N42" s="71">
        <v>20</v>
      </c>
      <c r="O42" s="71">
        <v>20</v>
      </c>
      <c r="P42" s="83">
        <f t="shared" ca="1" si="0"/>
        <v>20</v>
      </c>
      <c r="Q42" s="82"/>
      <c r="R42" s="71">
        <v>20</v>
      </c>
      <c r="S42" s="71">
        <v>20</v>
      </c>
      <c r="T42" s="84">
        <f t="shared" ca="1" si="1"/>
        <v>20</v>
      </c>
      <c r="U42" s="85"/>
      <c r="V42" s="71">
        <v>20</v>
      </c>
      <c r="W42" s="71">
        <v>20</v>
      </c>
      <c r="X42" s="84">
        <f t="shared" ca="1" si="2"/>
        <v>20</v>
      </c>
      <c r="Y42" s="84">
        <f t="shared" ca="1" si="3"/>
        <v>20</v>
      </c>
      <c r="Z42" s="143"/>
      <c r="AA42" s="144"/>
      <c r="AB42" s="145"/>
      <c r="AC42" s="86">
        <f t="shared" ca="1" si="4"/>
        <v>29</v>
      </c>
      <c r="AD42" s="224"/>
      <c r="AE42" s="224"/>
      <c r="AF42" s="108"/>
    </row>
    <row r="43" spans="1:32" ht="15.75" customHeight="1">
      <c r="A43" s="76">
        <f ca="1">LISTA!A37</f>
        <v>30</v>
      </c>
      <c r="B43" s="76">
        <f ca="1">LISTA!B37</f>
        <v>71612</v>
      </c>
      <c r="C43" s="140" t="str">
        <f ca="1">LISTA!C37</f>
        <v>ROSA SARA CABRAL VUMBA</v>
      </c>
      <c r="D43" s="141"/>
      <c r="E43" s="141"/>
      <c r="F43" s="141"/>
      <c r="G43" s="141"/>
      <c r="H43" s="141"/>
      <c r="I43" s="141"/>
      <c r="J43" s="141"/>
      <c r="K43" s="142"/>
      <c r="L43" s="76" t="str">
        <f ca="1">LISTA!D37</f>
        <v>F</v>
      </c>
      <c r="M43" s="78"/>
      <c r="N43" s="71">
        <v>20</v>
      </c>
      <c r="O43" s="71">
        <v>20</v>
      </c>
      <c r="P43" s="83">
        <f t="shared" ca="1" si="0"/>
        <v>20</v>
      </c>
      <c r="Q43" s="82"/>
      <c r="R43" s="71">
        <v>20</v>
      </c>
      <c r="S43" s="71">
        <v>20</v>
      </c>
      <c r="T43" s="84">
        <f t="shared" ca="1" si="1"/>
        <v>20</v>
      </c>
      <c r="U43" s="85"/>
      <c r="V43" s="71">
        <v>20</v>
      </c>
      <c r="W43" s="71">
        <v>20</v>
      </c>
      <c r="X43" s="84">
        <f t="shared" ca="1" si="2"/>
        <v>20</v>
      </c>
      <c r="Y43" s="84">
        <f t="shared" ca="1" si="3"/>
        <v>20</v>
      </c>
      <c r="Z43" s="143"/>
      <c r="AA43" s="144"/>
      <c r="AB43" s="145"/>
      <c r="AC43" s="86">
        <f t="shared" ca="1" si="4"/>
        <v>30</v>
      </c>
      <c r="AD43" s="224"/>
      <c r="AE43" s="224"/>
      <c r="AF43" s="108"/>
    </row>
    <row r="44" spans="1:32" ht="15.75" customHeight="1">
      <c r="A44" s="76">
        <f ca="1">LISTA!A38</f>
        <v>31</v>
      </c>
      <c r="B44" s="76">
        <f ca="1">LISTA!B38</f>
        <v>68722</v>
      </c>
      <c r="C44" s="140" t="str">
        <f ca="1">LISTA!C38</f>
        <v>STEFANE DEISE VEMBA QUINANA</v>
      </c>
      <c r="D44" s="141"/>
      <c r="E44" s="141"/>
      <c r="F44" s="141"/>
      <c r="G44" s="141"/>
      <c r="H44" s="141"/>
      <c r="I44" s="141"/>
      <c r="J44" s="141"/>
      <c r="K44" s="142"/>
      <c r="L44" s="76" t="str">
        <f ca="1">LISTA!D38</f>
        <v>F</v>
      </c>
      <c r="M44" s="78"/>
      <c r="N44" s="71">
        <v>20</v>
      </c>
      <c r="O44" s="71">
        <v>20</v>
      </c>
      <c r="P44" s="83">
        <f t="shared" ca="1" si="0"/>
        <v>20</v>
      </c>
      <c r="Q44" s="82"/>
      <c r="R44" s="71">
        <v>20</v>
      </c>
      <c r="S44" s="71">
        <v>20</v>
      </c>
      <c r="T44" s="84">
        <f t="shared" ca="1" si="1"/>
        <v>20</v>
      </c>
      <c r="U44" s="85"/>
      <c r="V44" s="71">
        <v>20</v>
      </c>
      <c r="W44" s="71">
        <v>20</v>
      </c>
      <c r="X44" s="84">
        <f t="shared" ca="1" si="2"/>
        <v>20</v>
      </c>
      <c r="Y44" s="84">
        <f t="shared" ca="1" si="3"/>
        <v>20</v>
      </c>
      <c r="Z44" s="143"/>
      <c r="AA44" s="144"/>
      <c r="AB44" s="145"/>
      <c r="AC44" s="86">
        <f t="shared" ca="1" si="4"/>
        <v>31</v>
      </c>
      <c r="AD44" s="224"/>
      <c r="AE44" s="224"/>
      <c r="AF44" s="108"/>
    </row>
    <row r="45" spans="1:32" ht="15.75" customHeight="1">
      <c r="A45" s="76">
        <f ca="1">LISTA!A39</f>
        <v>32</v>
      </c>
      <c r="B45" s="76">
        <f ca="1">LISTA!B39</f>
        <v>65824</v>
      </c>
      <c r="C45" s="140" t="str">
        <f ca="1">LISTA!C39</f>
        <v>WANDERSON CRISTIANO JOSÉ MORAIS(Exame especial)</v>
      </c>
      <c r="D45" s="141"/>
      <c r="E45" s="141"/>
      <c r="F45" s="141"/>
      <c r="G45" s="141"/>
      <c r="H45" s="141"/>
      <c r="I45" s="141"/>
      <c r="J45" s="141"/>
      <c r="K45" s="142"/>
      <c r="L45" s="76" t="str">
        <f ca="1">LISTA!D39</f>
        <v>m</v>
      </c>
      <c r="M45" s="78"/>
      <c r="N45" s="71">
        <v>20</v>
      </c>
      <c r="O45" s="71">
        <v>20</v>
      </c>
      <c r="P45" s="83">
        <f t="shared" ca="1" si="0"/>
        <v>20</v>
      </c>
      <c r="Q45" s="82"/>
      <c r="R45" s="71">
        <v>20</v>
      </c>
      <c r="S45" s="71">
        <v>20</v>
      </c>
      <c r="T45" s="84">
        <f t="shared" ca="1" si="1"/>
        <v>20</v>
      </c>
      <c r="U45" s="85"/>
      <c r="V45" s="71">
        <v>20</v>
      </c>
      <c r="W45" s="71">
        <v>20</v>
      </c>
      <c r="X45" s="84">
        <f t="shared" ca="1" si="2"/>
        <v>20</v>
      </c>
      <c r="Y45" s="84">
        <f t="shared" ca="1" si="3"/>
        <v>20</v>
      </c>
      <c r="Z45" s="143"/>
      <c r="AA45" s="144"/>
      <c r="AB45" s="145"/>
      <c r="AC45" s="86">
        <f t="shared" ca="1" si="4"/>
        <v>32</v>
      </c>
      <c r="AD45" s="224"/>
      <c r="AE45" s="224"/>
      <c r="AF45" s="108"/>
    </row>
    <row r="46" spans="1:32" ht="15.75" customHeight="1">
      <c r="A46" s="76">
        <f ca="1">LISTA!A40</f>
        <v>33</v>
      </c>
      <c r="B46" s="76">
        <f ca="1">LISTA!B40</f>
        <v>68668</v>
      </c>
      <c r="C46" s="140" t="str">
        <f ca="1">LISTA!C40</f>
        <v>PEDRO PETELSON PEQUENO LOURENÇO(EXAME ESPECIAL)</v>
      </c>
      <c r="D46" s="141"/>
      <c r="E46" s="141"/>
      <c r="F46" s="141"/>
      <c r="G46" s="141"/>
      <c r="H46" s="141"/>
      <c r="I46" s="141"/>
      <c r="J46" s="141"/>
      <c r="K46" s="142"/>
      <c r="L46" s="76" t="str">
        <f ca="1">LISTA!D40</f>
        <v>M</v>
      </c>
      <c r="M46" s="78"/>
      <c r="N46" s="71">
        <v>20</v>
      </c>
      <c r="O46" s="71">
        <v>20</v>
      </c>
      <c r="P46" s="83">
        <f t="shared" ca="1" si="0"/>
        <v>20</v>
      </c>
      <c r="Q46" s="82"/>
      <c r="R46" s="71">
        <v>20</v>
      </c>
      <c r="S46" s="71">
        <v>20</v>
      </c>
      <c r="T46" s="84">
        <f t="shared" ca="1" si="1"/>
        <v>20</v>
      </c>
      <c r="U46" s="85"/>
      <c r="V46" s="71">
        <v>20</v>
      </c>
      <c r="W46" s="71">
        <v>20</v>
      </c>
      <c r="X46" s="84">
        <f t="shared" ca="1" si="2"/>
        <v>20</v>
      </c>
      <c r="Y46" s="84">
        <f t="shared" ca="1" si="3"/>
        <v>20</v>
      </c>
      <c r="Z46" s="143"/>
      <c r="AA46" s="144"/>
      <c r="AB46" s="145"/>
      <c r="AC46" s="86">
        <f t="shared" ca="1" si="4"/>
        <v>33</v>
      </c>
      <c r="AD46" s="224"/>
      <c r="AE46" s="224"/>
      <c r="AF46" s="108"/>
    </row>
    <row r="47" spans="1:32" ht="15.75" customHeight="1">
      <c r="A47" s="76">
        <f ca="1">LISTA!A41</f>
        <v>34</v>
      </c>
      <c r="B47" s="76">
        <f ca="1">LISTA!B41</f>
        <v>68703</v>
      </c>
      <c r="C47" s="140" t="str">
        <f ca="1">LISTA!C41</f>
        <v>JOEL PANZO JOSÉ(EXAME ESPECIAL)</v>
      </c>
      <c r="D47" s="141"/>
      <c r="E47" s="141"/>
      <c r="F47" s="141"/>
      <c r="G47" s="141"/>
      <c r="H47" s="141"/>
      <c r="I47" s="141"/>
      <c r="J47" s="141"/>
      <c r="K47" s="142"/>
      <c r="L47" s="76" t="str">
        <f ca="1">LISTA!D41</f>
        <v>M</v>
      </c>
      <c r="M47" s="78"/>
      <c r="N47" s="71">
        <v>20</v>
      </c>
      <c r="O47" s="71">
        <v>20</v>
      </c>
      <c r="P47" s="83">
        <f t="shared" ref="P47" ca="1" si="5">IFERROR(AVERAGE(N47:O47),0)</f>
        <v>20</v>
      </c>
      <c r="Q47" s="82"/>
      <c r="R47" s="71">
        <v>20</v>
      </c>
      <c r="S47" s="71">
        <v>20</v>
      </c>
      <c r="T47" s="84">
        <f t="shared" ref="T47" ca="1" si="6">IFERROR(AVERAGE(R47:S47),0)</f>
        <v>20</v>
      </c>
      <c r="U47" s="85"/>
      <c r="V47" s="71">
        <v>20</v>
      </c>
      <c r="W47" s="71">
        <v>20</v>
      </c>
      <c r="X47" s="84">
        <f t="shared" ref="X47" ca="1" si="7">IFERROR(AVERAGE(V47:W47),0)</f>
        <v>20</v>
      </c>
      <c r="Y47" s="84">
        <f t="shared" ref="Y47" ca="1" si="8">AVERAGE(X47,T47,P47)</f>
        <v>20</v>
      </c>
      <c r="Z47" s="143"/>
      <c r="AA47" s="144"/>
      <c r="AB47" s="145"/>
      <c r="AC47" s="86">
        <f t="shared" ref="AC47" ca="1" si="9">A47</f>
        <v>34</v>
      </c>
      <c r="AD47" s="224"/>
      <c r="AE47" s="224"/>
      <c r="AF47" s="224"/>
    </row>
    <row r="48" spans="1:32" ht="15.75" customHeight="1">
      <c r="A48" s="178" t="s">
        <v>15</v>
      </c>
      <c r="B48" s="178">
        <f ca="1">COUNTIF(L14:L47,"=M")</f>
        <v>28</v>
      </c>
      <c r="C48" s="182" t="s">
        <v>78</v>
      </c>
      <c r="D48" s="183"/>
      <c r="E48" s="183"/>
      <c r="F48" s="183"/>
      <c r="G48" s="183"/>
      <c r="H48" s="183"/>
      <c r="I48" s="183"/>
      <c r="J48" s="183"/>
      <c r="K48" s="184"/>
      <c r="L48" s="185" t="s">
        <v>79</v>
      </c>
      <c r="M48" s="185"/>
      <c r="N48" s="185"/>
      <c r="O48" s="185"/>
      <c r="P48" s="185"/>
      <c r="Q48" s="185"/>
      <c r="R48" s="185" t="s">
        <v>80</v>
      </c>
      <c r="S48" s="185"/>
      <c r="T48" s="185"/>
      <c r="U48" s="185"/>
      <c r="V48" s="185"/>
      <c r="W48" s="185"/>
      <c r="X48" s="185" t="s">
        <v>80</v>
      </c>
      <c r="Y48" s="185"/>
      <c r="Z48" s="185"/>
      <c r="AA48" s="185"/>
      <c r="AB48" s="185"/>
      <c r="AC48" s="186"/>
      <c r="AD48" s="224"/>
      <c r="AE48" s="224"/>
      <c r="AF48" s="224"/>
    </row>
    <row r="49" spans="1:32" ht="14.25" customHeight="1" thickBot="1">
      <c r="A49" s="233"/>
      <c r="B49" s="233"/>
      <c r="C49" s="187" t="s">
        <v>81</v>
      </c>
      <c r="D49" s="188"/>
      <c r="E49" s="188"/>
      <c r="F49" s="188"/>
      <c r="G49" s="188"/>
      <c r="H49" s="188"/>
      <c r="I49" s="188"/>
      <c r="J49" s="188"/>
      <c r="K49" s="189"/>
      <c r="L49" s="177" t="s">
        <v>82</v>
      </c>
      <c r="M49" s="233"/>
      <c r="N49" s="233"/>
      <c r="O49" s="177" t="s">
        <v>83</v>
      </c>
      <c r="P49" s="233"/>
      <c r="Q49" s="233"/>
      <c r="R49" s="177" t="s">
        <v>82</v>
      </c>
      <c r="S49" s="233"/>
      <c r="T49" s="233"/>
      <c r="U49" s="177" t="s">
        <v>83</v>
      </c>
      <c r="V49" s="233"/>
      <c r="W49" s="233"/>
      <c r="X49" s="177" t="s">
        <v>82</v>
      </c>
      <c r="Y49" s="233"/>
      <c r="Z49" s="233"/>
      <c r="AA49" s="177" t="s">
        <v>83</v>
      </c>
      <c r="AB49" s="233"/>
      <c r="AC49" s="234"/>
      <c r="AD49" s="108"/>
      <c r="AE49" s="108"/>
      <c r="AF49" s="108"/>
    </row>
    <row r="50" spans="1:32" ht="14.25" customHeight="1" thickBot="1">
      <c r="A50" s="178" t="s">
        <v>24</v>
      </c>
      <c r="B50" s="178">
        <f ca="1">COUNTIF(L14:L47,"=F")</f>
        <v>6</v>
      </c>
      <c r="C50" s="179" t="s">
        <v>84</v>
      </c>
      <c r="D50" s="180"/>
      <c r="E50" s="180"/>
      <c r="F50" s="180"/>
      <c r="G50" s="180"/>
      <c r="H50" s="180"/>
      <c r="I50" s="180"/>
      <c r="J50" s="180"/>
      <c r="K50" s="181"/>
      <c r="L50" s="72" t="s">
        <v>15</v>
      </c>
      <c r="M50" s="72" t="s">
        <v>24</v>
      </c>
      <c r="N50" s="72" t="s">
        <v>71</v>
      </c>
      <c r="O50" s="72" t="s">
        <v>15</v>
      </c>
      <c r="P50" s="72" t="s">
        <v>24</v>
      </c>
      <c r="Q50" s="72" t="s">
        <v>71</v>
      </c>
      <c r="R50" s="72" t="s">
        <v>15</v>
      </c>
      <c r="S50" s="72" t="s">
        <v>24</v>
      </c>
      <c r="T50" s="72" t="s">
        <v>71</v>
      </c>
      <c r="U50" s="72" t="s">
        <v>15</v>
      </c>
      <c r="V50" s="72" t="s">
        <v>24</v>
      </c>
      <c r="W50" s="72" t="s">
        <v>71</v>
      </c>
      <c r="X50" s="72" t="s">
        <v>15</v>
      </c>
      <c r="Y50" s="72" t="s">
        <v>24</v>
      </c>
      <c r="Z50" s="72" t="s">
        <v>71</v>
      </c>
      <c r="AA50" s="72" t="s">
        <v>15</v>
      </c>
      <c r="AB50" s="72" t="s">
        <v>24</v>
      </c>
      <c r="AC50" s="90" t="s">
        <v>71</v>
      </c>
      <c r="AD50" s="224"/>
      <c r="AE50" s="224"/>
      <c r="AF50" s="224"/>
    </row>
    <row r="51" spans="1:32" ht="15" customHeight="1" thickBot="1">
      <c r="A51" s="233"/>
      <c r="B51" s="233"/>
      <c r="C51" s="179" t="s">
        <v>85</v>
      </c>
      <c r="D51" s="180"/>
      <c r="E51" s="180"/>
      <c r="F51" s="180"/>
      <c r="G51" s="180"/>
      <c r="H51" s="180"/>
      <c r="I51" s="180"/>
      <c r="J51" s="180"/>
      <c r="K51" s="181"/>
      <c r="L51" s="91">
        <f ca="1">COUNTIFS(L14:L46,"=M",P14:P46,"&gt;=9,5")</f>
        <v>27</v>
      </c>
      <c r="M51" s="91">
        <f ca="1">COUNTIFS(L14:L46,"=F",P14:P46,"&gt;=9,5")</f>
        <v>6</v>
      </c>
      <c r="N51" s="92">
        <f ca="1">(M51+L51)</f>
        <v>33</v>
      </c>
      <c r="O51" s="93">
        <f ca="1">COUNTIFS(L14:L46,"=M",P14:P46,"&lt;9,5")</f>
        <v>0</v>
      </c>
      <c r="P51" s="93">
        <f ca="1">COUNTIFS(L14:L46,"=F",P14:P46,"&lt;9,5")</f>
        <v>0</v>
      </c>
      <c r="Q51" s="94">
        <f ca="1">(P51+O51)</f>
        <v>0</v>
      </c>
      <c r="R51" s="91">
        <f ca="1">COUNTIFS(L14:L46,"=M",T14:T46,"&gt;=9,5")</f>
        <v>27</v>
      </c>
      <c r="S51" s="91">
        <f ca="1">COUNTIFS(L14:L46,"=F",T14:T46,"&gt;=9,5")</f>
        <v>6</v>
      </c>
      <c r="T51" s="92">
        <f ca="1">(S51+R51)</f>
        <v>33</v>
      </c>
      <c r="U51" s="93">
        <f ca="1">COUNTIFS(L14:L46,"=M",T14:T46,"&lt;9,5")</f>
        <v>0</v>
      </c>
      <c r="V51" s="93">
        <f ca="1">COUNTIFS(L14:L46,"=F",T14:T46,"&lt;9,5")</f>
        <v>0</v>
      </c>
      <c r="W51" s="94">
        <f ca="1">(V51+U51)</f>
        <v>0</v>
      </c>
      <c r="X51" s="91">
        <f ca="1">COUNTIFS(L14:L46,"=M",X14:X46,"&gt;=9,5")</f>
        <v>27</v>
      </c>
      <c r="Y51" s="91">
        <f ca="1">COUNTIFS(L14:L46,"=F",X14:X46,"&gt;=9,5")</f>
        <v>6</v>
      </c>
      <c r="Z51" s="92">
        <f ca="1">(Y51+X51)</f>
        <v>33</v>
      </c>
      <c r="AA51" s="93">
        <f ca="1">COUNTIFS(L14:L46,"=M",X14:X46,"&lt;9,5")</f>
        <v>0</v>
      </c>
      <c r="AB51" s="93">
        <f ca="1">COUNTIFS(L14:L46,"=F",X14:X46,"&lt;9,5")</f>
        <v>0</v>
      </c>
      <c r="AC51" s="95">
        <f ca="1">(AB51+AA51)</f>
        <v>0</v>
      </c>
      <c r="AD51" s="224"/>
      <c r="AE51" s="224"/>
      <c r="AF51" s="224"/>
    </row>
    <row r="52" spans="1:32" ht="14.25" customHeight="1" thickBot="1">
      <c r="A52" s="178" t="s">
        <v>71</v>
      </c>
      <c r="B52" s="178">
        <f ca="1">(B48+B50)</f>
        <v>34</v>
      </c>
      <c r="C52" s="179" t="s">
        <v>86</v>
      </c>
      <c r="D52" s="180"/>
      <c r="E52" s="180"/>
      <c r="F52" s="180"/>
      <c r="G52" s="180"/>
      <c r="H52" s="180"/>
      <c r="I52" s="180"/>
      <c r="J52" s="180"/>
      <c r="K52" s="181"/>
      <c r="L52" s="190" t="s">
        <v>87</v>
      </c>
      <c r="M52" s="233"/>
      <c r="N52" s="233"/>
      <c r="O52" s="190" t="s">
        <v>87</v>
      </c>
      <c r="P52" s="233"/>
      <c r="Q52" s="233"/>
      <c r="R52" s="190" t="s">
        <v>87</v>
      </c>
      <c r="S52" s="233"/>
      <c r="T52" s="233"/>
      <c r="U52" s="190" t="s">
        <v>87</v>
      </c>
      <c r="V52" s="233"/>
      <c r="W52" s="233"/>
      <c r="X52" s="190" t="s">
        <v>87</v>
      </c>
      <c r="Y52" s="233"/>
      <c r="Z52" s="233"/>
      <c r="AA52" s="190" t="s">
        <v>87</v>
      </c>
      <c r="AB52" s="233"/>
      <c r="AC52" s="234"/>
      <c r="AD52" s="108"/>
      <c r="AE52" s="108"/>
      <c r="AF52" s="108"/>
    </row>
    <row r="53" spans="1:32" ht="15.75" customHeight="1" thickBot="1">
      <c r="A53" s="233"/>
      <c r="B53" s="233"/>
      <c r="C53" s="179"/>
      <c r="D53" s="180"/>
      <c r="E53" s="180"/>
      <c r="F53" s="180"/>
      <c r="G53" s="180"/>
      <c r="H53" s="180"/>
      <c r="I53" s="180"/>
      <c r="J53" s="180"/>
      <c r="K53" s="181"/>
      <c r="L53" s="91">
        <f ca="1">(L51*100)/B52</f>
        <v>79.411764705882348</v>
      </c>
      <c r="M53" s="96">
        <f ca="1">(M51*100)/B52</f>
        <v>17.647058823529413</v>
      </c>
      <c r="N53" s="96">
        <f ca="1">L53+M53</f>
        <v>97.058823529411768</v>
      </c>
      <c r="O53" s="93">
        <f ca="1">(O51*100)/B52</f>
        <v>0</v>
      </c>
      <c r="P53" s="97">
        <f ca="1">(P51*100)/B52</f>
        <v>0</v>
      </c>
      <c r="Q53" s="97">
        <f ca="1">O53+P53</f>
        <v>0</v>
      </c>
      <c r="R53" s="91">
        <f ca="1">(R51*100)/B52</f>
        <v>79.411764705882348</v>
      </c>
      <c r="S53" s="96">
        <f ca="1">(S51*100)/B52</f>
        <v>17.647058823529413</v>
      </c>
      <c r="T53" s="96">
        <f ca="1">R53+S53</f>
        <v>97.058823529411768</v>
      </c>
      <c r="U53" s="93">
        <f ca="1">(U51*100)/B52</f>
        <v>79.411764705882348</v>
      </c>
      <c r="V53" s="97">
        <f ca="1">(V51*100)/B52</f>
        <v>0</v>
      </c>
      <c r="W53" s="97">
        <f ca="1">U53+V53</f>
        <v>97.058823529411768</v>
      </c>
      <c r="X53" s="91">
        <f ca="1">(X51*100)/B52</f>
        <v>79.411764705882348</v>
      </c>
      <c r="Y53" s="96">
        <f ca="1">(Y51*100)/B52</f>
        <v>17.647058823529413</v>
      </c>
      <c r="Z53" s="96">
        <f ca="1">X53+Y53</f>
        <v>97.058823529411768</v>
      </c>
      <c r="AA53" s="93">
        <f ca="1">(AA51*100)/B52</f>
        <v>0</v>
      </c>
      <c r="AB53" s="97">
        <f ca="1">(AB51*100)/B52</f>
        <v>0</v>
      </c>
      <c r="AC53" s="98">
        <f ca="1">AA53+AB53</f>
        <v>0</v>
      </c>
      <c r="AD53" s="108"/>
      <c r="AE53" s="108"/>
      <c r="AF53" s="108"/>
    </row>
    <row r="54" spans="1:32" ht="15.75" customHeight="1">
      <c r="A54" s="224"/>
      <c r="B54" s="224"/>
      <c r="C54" s="88"/>
      <c r="D54" s="88"/>
      <c r="E54" s="88"/>
      <c r="F54" s="88"/>
      <c r="G54" s="88"/>
      <c r="H54" s="88"/>
      <c r="I54" s="88"/>
      <c r="J54" s="88"/>
      <c r="K54" s="88"/>
      <c r="L54" s="235"/>
      <c r="M54" s="235"/>
      <c r="N54" s="236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</row>
    <row r="55" spans="1:32" ht="15" customHeight="1">
      <c r="A55" s="224"/>
      <c r="B55" s="155"/>
      <c r="C55" s="155"/>
      <c r="D55" s="112"/>
      <c r="E55" s="112"/>
      <c r="F55" s="112"/>
      <c r="G55" s="112"/>
      <c r="H55" s="112"/>
      <c r="I55" s="112"/>
      <c r="J55" s="112"/>
      <c r="K55" s="112"/>
      <c r="L55" s="224"/>
      <c r="M55" s="224"/>
      <c r="N55" s="224"/>
      <c r="O55" s="224"/>
      <c r="P55" s="224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224"/>
    </row>
    <row r="56" spans="1:32" ht="15.75" customHeight="1">
      <c r="A56" s="111" t="s">
        <v>88</v>
      </c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08"/>
      <c r="R56" s="108"/>
      <c r="S56" s="237" t="s">
        <v>89</v>
      </c>
      <c r="T56" s="225"/>
      <c r="U56" s="225"/>
      <c r="V56" s="225"/>
      <c r="W56" s="225"/>
      <c r="X56" s="225"/>
      <c r="Y56" s="225"/>
      <c r="Z56" s="225"/>
      <c r="AA56" s="225"/>
      <c r="AB56" s="225"/>
      <c r="AC56" s="225"/>
      <c r="AD56" s="108"/>
      <c r="AE56" s="108"/>
      <c r="AF56" s="108"/>
    </row>
    <row r="57" spans="1:32" ht="15" customHeight="1">
      <c r="A57" s="224"/>
      <c r="B57" s="155"/>
      <c r="C57" s="155"/>
      <c r="D57" s="112"/>
      <c r="E57" s="112"/>
      <c r="F57" s="112"/>
      <c r="G57" s="112"/>
      <c r="H57" s="112"/>
      <c r="I57" s="112"/>
      <c r="J57" s="112"/>
      <c r="K57" s="112"/>
      <c r="L57" s="224"/>
      <c r="M57" s="224"/>
      <c r="N57" s="224"/>
      <c r="O57" s="224"/>
      <c r="P57" s="224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</row>
    <row r="58" spans="1:32" ht="15.75" customHeight="1">
      <c r="A58" s="108"/>
      <c r="B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</row>
    <row r="59" spans="1:32" ht="15.75" customHeight="1">
      <c r="A59" s="108"/>
      <c r="B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108"/>
    </row>
    <row r="60" spans="1:32" ht="15.75" customHeight="1">
      <c r="A60" s="108"/>
      <c r="B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</row>
    <row r="61" spans="1:32" ht="15.75" customHeight="1">
      <c r="A61" s="108"/>
      <c r="B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</row>
    <row r="62" spans="1:32" ht="15.75" customHeight="1">
      <c r="A62" s="108"/>
      <c r="B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</row>
    <row r="63" spans="1:32" ht="15.75" customHeight="1">
      <c r="A63" s="108"/>
      <c r="B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</row>
    <row r="64" spans="1:32" ht="15.75" customHeight="1">
      <c r="A64" s="108"/>
      <c r="B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mergeCells count="124">
    <mergeCell ref="B57:C57"/>
    <mergeCell ref="U52:W52"/>
    <mergeCell ref="X52:Z52"/>
    <mergeCell ref="AA52:AC52"/>
    <mergeCell ref="C53:K53"/>
    <mergeCell ref="B55:C55"/>
    <mergeCell ref="S56:AC56"/>
    <mergeCell ref="A52:A53"/>
    <mergeCell ref="B52:B53"/>
    <mergeCell ref="C52:K52"/>
    <mergeCell ref="L52:N52"/>
    <mergeCell ref="O52:Q52"/>
    <mergeCell ref="R52:T52"/>
    <mergeCell ref="O49:Q49"/>
    <mergeCell ref="R49:T49"/>
    <mergeCell ref="U49:W49"/>
    <mergeCell ref="X49:Z49"/>
    <mergeCell ref="AA49:AC49"/>
    <mergeCell ref="A50:A51"/>
    <mergeCell ref="B50:B51"/>
    <mergeCell ref="C50:K50"/>
    <mergeCell ref="C51:K51"/>
    <mergeCell ref="A48:A49"/>
    <mergeCell ref="B48:B49"/>
    <mergeCell ref="C48:K48"/>
    <mergeCell ref="L48:Q48"/>
    <mergeCell ref="R48:W48"/>
    <mergeCell ref="X48:AC48"/>
    <mergeCell ref="C49:K49"/>
    <mergeCell ref="L49:N49"/>
    <mergeCell ref="C45:K45"/>
    <mergeCell ref="Z45:AB45"/>
    <mergeCell ref="C46:K46"/>
    <mergeCell ref="Z46:AB46"/>
    <mergeCell ref="C42:K42"/>
    <mergeCell ref="Z42:AB42"/>
    <mergeCell ref="C43:K43"/>
    <mergeCell ref="Z43:AB43"/>
    <mergeCell ref="C44:K44"/>
    <mergeCell ref="Z44:AB44"/>
    <mergeCell ref="C39:K39"/>
    <mergeCell ref="Z39:AB39"/>
    <mergeCell ref="C40:K40"/>
    <mergeCell ref="Z40:AB40"/>
    <mergeCell ref="C41:K41"/>
    <mergeCell ref="Z41:AB41"/>
    <mergeCell ref="C36:K36"/>
    <mergeCell ref="Z36:AB36"/>
    <mergeCell ref="C37:K37"/>
    <mergeCell ref="Z37:AB37"/>
    <mergeCell ref="C38:K38"/>
    <mergeCell ref="Z38:AB38"/>
    <mergeCell ref="C33:K33"/>
    <mergeCell ref="Z33:AB33"/>
    <mergeCell ref="C34:K34"/>
    <mergeCell ref="Z34:AB34"/>
    <mergeCell ref="C35:K35"/>
    <mergeCell ref="Z35:AB35"/>
    <mergeCell ref="C30:K30"/>
    <mergeCell ref="Z30:AB30"/>
    <mergeCell ref="C31:K31"/>
    <mergeCell ref="Z31:AB31"/>
    <mergeCell ref="C32:K32"/>
    <mergeCell ref="Z32:AB32"/>
    <mergeCell ref="C27:K27"/>
    <mergeCell ref="Z27:AB27"/>
    <mergeCell ref="C28:K28"/>
    <mergeCell ref="Z28:AB28"/>
    <mergeCell ref="C29:K29"/>
    <mergeCell ref="Z29:AB29"/>
    <mergeCell ref="C24:K24"/>
    <mergeCell ref="Z24:AB24"/>
    <mergeCell ref="C25:K25"/>
    <mergeCell ref="Z25:AB25"/>
    <mergeCell ref="C26:K26"/>
    <mergeCell ref="Z26:AB26"/>
    <mergeCell ref="C21:K21"/>
    <mergeCell ref="Z21:AB21"/>
    <mergeCell ref="C22:K22"/>
    <mergeCell ref="Z22:AB22"/>
    <mergeCell ref="C23:K23"/>
    <mergeCell ref="Z23:AB23"/>
    <mergeCell ref="C18:K18"/>
    <mergeCell ref="Z18:AB18"/>
    <mergeCell ref="C19:K19"/>
    <mergeCell ref="Z19:AB19"/>
    <mergeCell ref="C20:K20"/>
    <mergeCell ref="Z20:AB20"/>
    <mergeCell ref="Q12:Q13"/>
    <mergeCell ref="R12:T12"/>
    <mergeCell ref="U12:U13"/>
    <mergeCell ref="C15:K15"/>
    <mergeCell ref="Z15:AB15"/>
    <mergeCell ref="C16:K16"/>
    <mergeCell ref="Z16:AB16"/>
    <mergeCell ref="C17:K17"/>
    <mergeCell ref="Z17:AB17"/>
    <mergeCell ref="V12:X12"/>
    <mergeCell ref="Y12:Y13"/>
    <mergeCell ref="Z12:AB13"/>
    <mergeCell ref="C47:K47"/>
    <mergeCell ref="Z47:AB47"/>
    <mergeCell ref="A6:AC6"/>
    <mergeCell ref="A7:AC7"/>
    <mergeCell ref="A8:AC8"/>
    <mergeCell ref="A9:AC9"/>
    <mergeCell ref="E10:P10"/>
    <mergeCell ref="T10:AC10"/>
    <mergeCell ref="A1:C1"/>
    <mergeCell ref="A2:C2"/>
    <mergeCell ref="U2:AC3"/>
    <mergeCell ref="A4:C4"/>
    <mergeCell ref="V4:Z4"/>
    <mergeCell ref="A5:AC5"/>
    <mergeCell ref="AC12:AC13"/>
    <mergeCell ref="C14:K14"/>
    <mergeCell ref="Z14:AB14"/>
    <mergeCell ref="A11:A13"/>
    <mergeCell ref="B11:B13"/>
    <mergeCell ref="C11:K13"/>
    <mergeCell ref="L11:L13"/>
    <mergeCell ref="M11:AC11"/>
    <mergeCell ref="M12:M13"/>
    <mergeCell ref="N12:P12"/>
  </mergeCells>
  <conditionalFormatting sqref="M14:M47 P14:P47">
    <cfRule type="cellIs" dxfId="70" priority="24" stopIfTrue="1" operator="greaterThanOrEqual">
      <formula>9.5</formula>
    </cfRule>
    <cfRule type="cellIs" dxfId="69" priority="25" stopIfTrue="1" operator="lessThan">
      <formula>9.5</formula>
    </cfRule>
  </conditionalFormatting>
  <conditionalFormatting sqref="V4">
    <cfRule type="cellIs" dxfId="68" priority="17" stopIfTrue="1" operator="lessThanOrEqual">
      <formula>9</formula>
    </cfRule>
  </conditionalFormatting>
  <conditionalFormatting sqref="V4">
    <cfRule type="cellIs" dxfId="67" priority="18" stopIfTrue="1" operator="greaterThanOrEqual">
      <formula>9.5</formula>
    </cfRule>
  </conditionalFormatting>
  <conditionalFormatting sqref="V4">
    <cfRule type="cellIs" dxfId="66" priority="19" stopIfTrue="1" operator="greaterThanOrEqual">
      <formula>10</formula>
    </cfRule>
  </conditionalFormatting>
  <conditionalFormatting sqref="V4">
    <cfRule type="cellIs" dxfId="65" priority="20" stopIfTrue="1" operator="lessThanOrEqual">
      <formula>9</formula>
    </cfRule>
  </conditionalFormatting>
  <conditionalFormatting sqref="V4">
    <cfRule type="cellIs" dxfId="64" priority="21" stopIfTrue="1" operator="lessThan">
      <formula>9.4</formula>
    </cfRule>
    <cfRule type="cellIs" dxfId="63" priority="22" stopIfTrue="1" operator="lessThanOrEqual">
      <formula>9.4</formula>
    </cfRule>
  </conditionalFormatting>
  <conditionalFormatting sqref="V4">
    <cfRule type="cellIs" dxfId="62" priority="23" stopIfTrue="1" operator="greaterThanOrEqual">
      <formula>9.5</formula>
    </cfRule>
  </conditionalFormatting>
  <conditionalFormatting sqref="T14:T47">
    <cfRule type="cellIs" dxfId="61" priority="15" stopIfTrue="1" operator="greaterThanOrEqual">
      <formula>9.5</formula>
    </cfRule>
    <cfRule type="cellIs" dxfId="60" priority="16" stopIfTrue="1" operator="lessThan">
      <formula>9.5</formula>
    </cfRule>
  </conditionalFormatting>
  <conditionalFormatting sqref="X14:X47">
    <cfRule type="cellIs" dxfId="59" priority="13" stopIfTrue="1" operator="greaterThanOrEqual">
      <formula>9.5</formula>
    </cfRule>
    <cfRule type="cellIs" dxfId="58" priority="14" stopIfTrue="1" operator="lessThan">
      <formula>9.5</formula>
    </cfRule>
  </conditionalFormatting>
  <conditionalFormatting sqref="Y14:Y47">
    <cfRule type="cellIs" dxfId="57" priority="11" stopIfTrue="1" operator="greaterThanOrEqual">
      <formula>9.5</formula>
    </cfRule>
    <cfRule type="cellIs" dxfId="56" priority="12" stopIfTrue="1" operator="lessThan">
      <formula>9.5</formula>
    </cfRule>
  </conditionalFormatting>
  <conditionalFormatting sqref="N14:O47">
    <cfRule type="cellIs" dxfId="55" priority="5" stopIfTrue="1" operator="greaterThanOrEqual">
      <formula>9.5</formula>
    </cfRule>
    <cfRule type="cellIs" dxfId="54" priority="6" stopIfTrue="1" operator="lessThan">
      <formula>9.5</formula>
    </cfRule>
  </conditionalFormatting>
  <conditionalFormatting sqref="R14:S47">
    <cfRule type="cellIs" dxfId="53" priority="3" stopIfTrue="1" operator="greaterThanOrEqual">
      <formula>9.5</formula>
    </cfRule>
    <cfRule type="cellIs" dxfId="52" priority="4" stopIfTrue="1" operator="lessThan">
      <formula>9.5</formula>
    </cfRule>
  </conditionalFormatting>
  <conditionalFormatting sqref="V14:W47">
    <cfRule type="cellIs" dxfId="51" priority="1" stopIfTrue="1" operator="greaterThanOrEqual">
      <formula>9.5</formula>
    </cfRule>
    <cfRule type="cellIs" dxfId="50" priority="2" stopIfTrue="1" operator="lessThan">
      <formula>9.5</formula>
    </cfRule>
  </conditionalFormatting>
  <dataValidations count="2">
    <dataValidation type="decimal" allowBlank="1" showErrorMessage="1" sqref="X14:X47 T14:T47 P14:P47" xr:uid="{00000000-0002-0000-0700-000000000000}">
      <formula1>0</formula1>
      <formula2>20</formula2>
    </dataValidation>
    <dataValidation type="decimal" allowBlank="1" showInputMessage="1" showErrorMessage="1" prompt="Nota Inválida - A nota do aluno so pode ser de 0 - 20" sqref="N14:O47 R14:S47 V14:W47" xr:uid="{00000000-0002-0000-0700-000001000000}">
      <formula1>0</formula1>
      <formula2>20</formula2>
    </dataValidation>
  </dataValidations>
  <pageMargins left="0.31496062992125984" right="0.31496062992125984" top="0.39370078740157483" bottom="0.39370078740157483" header="0" footer="0"/>
  <pageSetup paperSize="9" scale="5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3"/>
  <dimension ref="A1:AF988"/>
  <sheetViews>
    <sheetView zoomScale="85" zoomScaleNormal="85" workbookViewId="0">
      <selection activeCell="V14" sqref="V14:W47"/>
    </sheetView>
  </sheetViews>
  <sheetFormatPr defaultColWidth="14.42578125" defaultRowHeight="15" customHeight="1"/>
  <cols>
    <col min="1" max="1" width="6.140625" style="99" customWidth="1"/>
    <col min="2" max="2" width="10.7109375" style="99" customWidth="1"/>
    <col min="3" max="10" width="5" style="75" customWidth="1"/>
    <col min="11" max="11" width="10.140625" style="75" customWidth="1"/>
    <col min="12" max="12" width="4.140625" style="99" customWidth="1"/>
    <col min="13" max="13" width="3.42578125" style="99" customWidth="1"/>
    <col min="14" max="15" width="5.28515625" style="99" customWidth="1"/>
    <col min="16" max="16" width="5.7109375" style="99" bestFit="1" customWidth="1"/>
    <col min="17" max="17" width="4.28515625" style="99" customWidth="1"/>
    <col min="18" max="18" width="5.28515625" style="99" customWidth="1"/>
    <col min="19" max="19" width="5.5703125" style="99" customWidth="1"/>
    <col min="20" max="20" width="5.42578125" style="99" customWidth="1"/>
    <col min="21" max="21" width="4.42578125" style="99" customWidth="1"/>
    <col min="22" max="22" width="5.28515625" style="99" customWidth="1"/>
    <col min="23" max="23" width="5" style="99" customWidth="1"/>
    <col min="24" max="24" width="5.7109375" style="99" bestFit="1" customWidth="1"/>
    <col min="25" max="25" width="5.85546875" style="99" customWidth="1"/>
    <col min="26" max="29" width="6" style="99" customWidth="1"/>
    <col min="30" max="32" width="8.7109375" style="99" customWidth="1"/>
    <col min="33" max="16384" width="14.42578125" style="99"/>
  </cols>
  <sheetData>
    <row r="1" spans="1:32" ht="14.45" customHeight="1">
      <c r="A1" s="151" t="s">
        <v>53</v>
      </c>
      <c r="B1" s="151"/>
      <c r="C1" s="151"/>
      <c r="D1" s="112"/>
      <c r="E1" s="112"/>
      <c r="F1" s="112"/>
      <c r="G1" s="112"/>
      <c r="H1" s="112"/>
      <c r="I1" s="112"/>
      <c r="J1" s="112"/>
      <c r="K1" s="112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224"/>
      <c r="AE1" s="224"/>
      <c r="AF1" s="224"/>
    </row>
    <row r="2" spans="1:32" ht="15" customHeight="1">
      <c r="A2" s="152" t="s">
        <v>54</v>
      </c>
      <c r="B2" s="153"/>
      <c r="C2" s="153"/>
      <c r="D2" s="110"/>
      <c r="E2" s="110"/>
      <c r="F2" s="110"/>
      <c r="G2" s="110"/>
      <c r="H2" s="110"/>
      <c r="I2" s="110"/>
      <c r="J2" s="110"/>
      <c r="K2" s="110"/>
      <c r="L2" s="65"/>
      <c r="M2" s="65"/>
      <c r="N2" s="65"/>
      <c r="O2" s="65"/>
      <c r="P2" s="65"/>
      <c r="Q2" s="65"/>
      <c r="R2" s="65"/>
      <c r="S2" s="65"/>
      <c r="T2" s="65"/>
      <c r="U2" s="154"/>
      <c r="V2" s="154"/>
      <c r="W2" s="154"/>
      <c r="X2" s="154"/>
      <c r="Y2" s="154"/>
      <c r="Z2" s="154"/>
      <c r="AA2" s="154"/>
      <c r="AB2" s="154"/>
      <c r="AC2" s="154"/>
      <c r="AD2" s="224"/>
      <c r="AE2" s="224"/>
      <c r="AF2" s="224"/>
    </row>
    <row r="3" spans="1:32" ht="15" customHeight="1">
      <c r="A3" s="66"/>
      <c r="B3" s="67"/>
      <c r="C3" s="74"/>
      <c r="D3" s="74"/>
      <c r="E3" s="74"/>
      <c r="F3" s="74"/>
      <c r="G3" s="74"/>
      <c r="H3" s="74"/>
      <c r="I3" s="74"/>
      <c r="J3" s="74"/>
      <c r="K3" s="74"/>
      <c r="L3" s="65"/>
      <c r="M3" s="65"/>
      <c r="N3" s="65"/>
      <c r="O3" s="65"/>
      <c r="P3" s="65"/>
      <c r="Q3" s="65"/>
      <c r="R3" s="65"/>
      <c r="S3" s="65"/>
      <c r="T3" s="68"/>
      <c r="U3" s="154"/>
      <c r="V3" s="154"/>
      <c r="W3" s="154"/>
      <c r="X3" s="154"/>
      <c r="Y3" s="154"/>
      <c r="Z3" s="154"/>
      <c r="AA3" s="154"/>
      <c r="AB3" s="154"/>
      <c r="AC3" s="154"/>
      <c r="AD3" s="224"/>
      <c r="AE3" s="224"/>
      <c r="AF3" s="224"/>
    </row>
    <row r="4" spans="1:32" ht="15" customHeight="1">
      <c r="A4" s="155" t="s">
        <v>55</v>
      </c>
      <c r="B4" s="225"/>
      <c r="C4" s="225"/>
      <c r="D4" s="110"/>
      <c r="E4" s="110"/>
      <c r="F4" s="110"/>
      <c r="G4" s="110"/>
      <c r="H4" s="110"/>
      <c r="I4" s="110"/>
      <c r="J4" s="110"/>
      <c r="K4" s="110"/>
      <c r="L4" s="65"/>
      <c r="M4" s="65"/>
      <c r="N4" s="65"/>
      <c r="O4" s="65"/>
      <c r="P4" s="65"/>
      <c r="Q4" s="65"/>
      <c r="R4" s="65"/>
      <c r="S4" s="65"/>
      <c r="T4" s="69"/>
      <c r="U4" s="69"/>
      <c r="V4" s="156"/>
      <c r="W4" s="156"/>
      <c r="X4" s="156"/>
      <c r="Y4" s="156"/>
      <c r="Z4" s="156"/>
      <c r="AA4" s="113"/>
      <c r="AB4" s="113"/>
      <c r="AC4" s="113"/>
      <c r="AD4" s="224"/>
      <c r="AE4" s="224"/>
      <c r="AF4" s="224"/>
    </row>
    <row r="5" spans="1:32">
      <c r="A5" s="146" t="s">
        <v>0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4"/>
      <c r="AE5" s="224"/>
      <c r="AF5" s="224"/>
    </row>
    <row r="6" spans="1:32">
      <c r="A6" s="146" t="s">
        <v>56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4"/>
      <c r="AE6" s="226"/>
      <c r="AF6" s="227"/>
    </row>
    <row r="7" spans="1:32">
      <c r="A7" s="146" t="s">
        <v>1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  <c r="AA7" s="225"/>
      <c r="AB7" s="225"/>
      <c r="AC7" s="225"/>
      <c r="AD7" s="224"/>
      <c r="AE7" s="226"/>
      <c r="AF7" s="227"/>
    </row>
    <row r="8" spans="1:32">
      <c r="A8" s="147" t="s">
        <v>57</v>
      </c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5"/>
      <c r="X8" s="225"/>
      <c r="Y8" s="225"/>
      <c r="Z8" s="225"/>
      <c r="AA8" s="225"/>
      <c r="AB8" s="225"/>
      <c r="AC8" s="225"/>
      <c r="AD8" s="224"/>
      <c r="AE8" s="226"/>
      <c r="AF8" s="227"/>
    </row>
    <row r="9" spans="1:32" ht="28.5" customHeight="1" thickBot="1">
      <c r="A9" s="148" t="s">
        <v>58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224"/>
      <c r="AE9" s="228"/>
      <c r="AF9" s="227"/>
    </row>
    <row r="10" spans="1:32" ht="21" thickBot="1">
      <c r="A10" s="87" t="s">
        <v>59</v>
      </c>
      <c r="B10" s="89"/>
      <c r="C10" s="79"/>
      <c r="D10" s="79"/>
      <c r="E10" s="149" t="s">
        <v>96</v>
      </c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50"/>
      <c r="Q10" s="87" t="s">
        <v>61</v>
      </c>
      <c r="R10" s="89"/>
      <c r="S10" s="89"/>
      <c r="T10" s="149" t="s">
        <v>62</v>
      </c>
      <c r="U10" s="149"/>
      <c r="V10" s="149"/>
      <c r="W10" s="149"/>
      <c r="X10" s="149"/>
      <c r="Y10" s="149"/>
      <c r="Z10" s="149"/>
      <c r="AA10" s="149"/>
      <c r="AB10" s="149"/>
      <c r="AC10" s="150"/>
      <c r="AD10" s="224"/>
      <c r="AE10" s="224"/>
      <c r="AF10" s="224"/>
    </row>
    <row r="11" spans="1:32" ht="26.25" customHeight="1" thickBot="1">
      <c r="A11" s="157" t="s">
        <v>63</v>
      </c>
      <c r="B11" s="157" t="s">
        <v>64</v>
      </c>
      <c r="C11" s="158" t="s">
        <v>65</v>
      </c>
      <c r="D11" s="159"/>
      <c r="E11" s="159"/>
      <c r="F11" s="159"/>
      <c r="G11" s="159"/>
      <c r="H11" s="159"/>
      <c r="I11" s="159"/>
      <c r="J11" s="159"/>
      <c r="K11" s="160"/>
      <c r="L11" s="167" t="s">
        <v>10</v>
      </c>
      <c r="M11" s="168" t="s">
        <v>66</v>
      </c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30"/>
      <c r="AD11" s="224"/>
      <c r="AE11" s="224"/>
      <c r="AF11" s="224"/>
    </row>
    <row r="12" spans="1:32" ht="16.5" thickBot="1">
      <c r="A12" s="231"/>
      <c r="B12" s="231"/>
      <c r="C12" s="161"/>
      <c r="D12" s="162"/>
      <c r="E12" s="162"/>
      <c r="F12" s="162"/>
      <c r="G12" s="162"/>
      <c r="H12" s="162"/>
      <c r="I12" s="162"/>
      <c r="J12" s="162"/>
      <c r="K12" s="163"/>
      <c r="L12" s="231"/>
      <c r="M12" s="157" t="s">
        <v>24</v>
      </c>
      <c r="N12" s="169" t="s">
        <v>67</v>
      </c>
      <c r="O12" s="229"/>
      <c r="P12" s="230"/>
      <c r="Q12" s="157" t="s">
        <v>24</v>
      </c>
      <c r="R12" s="169" t="s">
        <v>68</v>
      </c>
      <c r="S12" s="229"/>
      <c r="T12" s="230"/>
      <c r="U12" s="157" t="s">
        <v>69</v>
      </c>
      <c r="V12" s="170" t="s">
        <v>70</v>
      </c>
      <c r="W12" s="229"/>
      <c r="X12" s="230"/>
      <c r="Y12" s="157" t="s">
        <v>71</v>
      </c>
      <c r="Z12" s="171" t="s">
        <v>72</v>
      </c>
      <c r="AA12" s="172"/>
      <c r="AB12" s="173"/>
      <c r="AC12" s="157" t="s">
        <v>63</v>
      </c>
      <c r="AD12" s="224"/>
      <c r="AE12" s="224"/>
      <c r="AF12" s="108"/>
    </row>
    <row r="13" spans="1:32">
      <c r="A13" s="232"/>
      <c r="B13" s="232"/>
      <c r="C13" s="164"/>
      <c r="D13" s="165"/>
      <c r="E13" s="165"/>
      <c r="F13" s="165"/>
      <c r="G13" s="165"/>
      <c r="H13" s="165"/>
      <c r="I13" s="165"/>
      <c r="J13" s="165"/>
      <c r="K13" s="166"/>
      <c r="L13" s="232"/>
      <c r="M13" s="232"/>
      <c r="N13" s="70" t="s">
        <v>73</v>
      </c>
      <c r="O13" s="70" t="s">
        <v>74</v>
      </c>
      <c r="P13" s="70" t="s">
        <v>75</v>
      </c>
      <c r="Q13" s="232"/>
      <c r="R13" s="70" t="s">
        <v>73</v>
      </c>
      <c r="S13" s="70" t="s">
        <v>74</v>
      </c>
      <c r="T13" s="70" t="s">
        <v>76</v>
      </c>
      <c r="U13" s="232"/>
      <c r="V13" s="70" t="s">
        <v>73</v>
      </c>
      <c r="W13" s="70" t="s">
        <v>74</v>
      </c>
      <c r="X13" s="70" t="s">
        <v>77</v>
      </c>
      <c r="Y13" s="232"/>
      <c r="Z13" s="174"/>
      <c r="AA13" s="175"/>
      <c r="AB13" s="176"/>
      <c r="AC13" s="232"/>
      <c r="AD13" s="224"/>
      <c r="AE13" s="224"/>
      <c r="AF13" s="108"/>
    </row>
    <row r="14" spans="1:32" ht="15.75">
      <c r="A14" s="76">
        <f ca="1">LISTA!A8</f>
        <v>1</v>
      </c>
      <c r="B14" s="76">
        <f ca="1">LISTA!B8</f>
        <v>71620</v>
      </c>
      <c r="C14" s="140" t="str">
        <f ca="1">LISTA!C8</f>
        <v>AFONSO DIVOVO VUNGUILA</v>
      </c>
      <c r="D14" s="141"/>
      <c r="E14" s="141"/>
      <c r="F14" s="141"/>
      <c r="G14" s="141"/>
      <c r="H14" s="141"/>
      <c r="I14" s="141"/>
      <c r="J14" s="141"/>
      <c r="K14" s="142"/>
      <c r="L14" s="76" t="str">
        <f ca="1">LISTA!D8</f>
        <v>M</v>
      </c>
      <c r="M14" s="77"/>
      <c r="N14" s="71">
        <v>20</v>
      </c>
      <c r="O14" s="71">
        <v>20</v>
      </c>
      <c r="P14" s="73">
        <f t="shared" ref="P14:P46" ca="1" si="0">IFERROR(AVERAGE(N14:O14),0)</f>
        <v>20</v>
      </c>
      <c r="Q14" s="80"/>
      <c r="R14" s="71">
        <v>20</v>
      </c>
      <c r="S14" s="71">
        <v>20</v>
      </c>
      <c r="T14" s="71">
        <f ca="1">IFERROR(AVERAGE(R14:S14),0)</f>
        <v>20</v>
      </c>
      <c r="U14" s="81"/>
      <c r="V14" s="71">
        <v>20</v>
      </c>
      <c r="W14" s="71">
        <v>20</v>
      </c>
      <c r="X14" s="71">
        <f ca="1">IFERROR(AVERAGE(V14:W14),0)</f>
        <v>20</v>
      </c>
      <c r="Y14" s="71">
        <f ca="1">AVERAGE(X14,T14,P14)</f>
        <v>20</v>
      </c>
      <c r="Z14" s="143"/>
      <c r="AA14" s="144"/>
      <c r="AB14" s="145"/>
      <c r="AC14" s="76">
        <f ca="1">A14</f>
        <v>1</v>
      </c>
      <c r="AD14" s="224"/>
      <c r="AE14" s="224"/>
      <c r="AF14" s="108"/>
    </row>
    <row r="15" spans="1:32" ht="15.75">
      <c r="A15" s="76">
        <f ca="1">LISTA!A9</f>
        <v>2</v>
      </c>
      <c r="B15" s="76">
        <f ca="1">LISTA!B9</f>
        <v>71621</v>
      </c>
      <c r="C15" s="140" t="str">
        <f ca="1">LISTA!C9</f>
        <v>AFONSO DOMINGOS NDOMBAXI</v>
      </c>
      <c r="D15" s="141"/>
      <c r="E15" s="141"/>
      <c r="F15" s="141"/>
      <c r="G15" s="141"/>
      <c r="H15" s="141"/>
      <c r="I15" s="141"/>
      <c r="J15" s="141"/>
      <c r="K15" s="142"/>
      <c r="L15" s="76" t="str">
        <f ca="1">LISTA!D9</f>
        <v>M</v>
      </c>
      <c r="M15" s="78"/>
      <c r="N15" s="71">
        <v>20</v>
      </c>
      <c r="O15" s="71">
        <v>20</v>
      </c>
      <c r="P15" s="83">
        <f t="shared" ca="1" si="0"/>
        <v>20</v>
      </c>
      <c r="Q15" s="82"/>
      <c r="R15" s="71">
        <v>20</v>
      </c>
      <c r="S15" s="71">
        <v>20</v>
      </c>
      <c r="T15" s="84">
        <f t="shared" ref="T15:T46" ca="1" si="1">IFERROR(AVERAGE(R15:S15),0)</f>
        <v>20</v>
      </c>
      <c r="U15" s="85"/>
      <c r="V15" s="71">
        <v>20</v>
      </c>
      <c r="W15" s="71">
        <v>20</v>
      </c>
      <c r="X15" s="84">
        <f t="shared" ref="X15:X46" ca="1" si="2">IFERROR(AVERAGE(V15:W15),0)</f>
        <v>20</v>
      </c>
      <c r="Y15" s="84">
        <f t="shared" ref="Y15:Y46" ca="1" si="3">AVERAGE(X15,T15,P15)</f>
        <v>20</v>
      </c>
      <c r="Z15" s="143"/>
      <c r="AA15" s="144"/>
      <c r="AB15" s="145"/>
      <c r="AC15" s="86">
        <f t="shared" ref="AC15:AC46" ca="1" si="4">A15</f>
        <v>2</v>
      </c>
      <c r="AD15" s="224"/>
      <c r="AE15" s="224"/>
      <c r="AF15" s="108"/>
    </row>
    <row r="16" spans="1:32" ht="15.75">
      <c r="A16" s="76">
        <f ca="1">LISTA!A10</f>
        <v>3</v>
      </c>
      <c r="B16" s="76">
        <f ca="1">LISTA!B10</f>
        <v>71622</v>
      </c>
      <c r="C16" s="140" t="str">
        <f ca="1">LISTA!C10</f>
        <v>ALEXANDRE AFONSO JOSÉ</v>
      </c>
      <c r="D16" s="141"/>
      <c r="E16" s="141"/>
      <c r="F16" s="141"/>
      <c r="G16" s="141"/>
      <c r="H16" s="141"/>
      <c r="I16" s="141"/>
      <c r="J16" s="141"/>
      <c r="K16" s="142"/>
      <c r="L16" s="76" t="str">
        <f ca="1">LISTA!D10</f>
        <v>M</v>
      </c>
      <c r="M16" s="78"/>
      <c r="N16" s="71">
        <v>20</v>
      </c>
      <c r="O16" s="71">
        <v>20</v>
      </c>
      <c r="P16" s="83">
        <f t="shared" ca="1" si="0"/>
        <v>20</v>
      </c>
      <c r="Q16" s="82"/>
      <c r="R16" s="71">
        <v>20</v>
      </c>
      <c r="S16" s="71">
        <v>20</v>
      </c>
      <c r="T16" s="84">
        <f t="shared" ca="1" si="1"/>
        <v>20</v>
      </c>
      <c r="U16" s="85"/>
      <c r="V16" s="71">
        <v>20</v>
      </c>
      <c r="W16" s="71">
        <v>20</v>
      </c>
      <c r="X16" s="84">
        <f t="shared" ca="1" si="2"/>
        <v>20</v>
      </c>
      <c r="Y16" s="84">
        <f t="shared" ca="1" si="3"/>
        <v>0</v>
      </c>
      <c r="Z16" s="143"/>
      <c r="AA16" s="144"/>
      <c r="AB16" s="145"/>
      <c r="AC16" s="86">
        <f t="shared" ca="1" si="4"/>
        <v>3</v>
      </c>
      <c r="AD16" s="224"/>
      <c r="AE16" s="224"/>
      <c r="AF16" s="108"/>
    </row>
    <row r="17" spans="1:31" ht="15.75">
      <c r="A17" s="76">
        <f ca="1">LISTA!A11</f>
        <v>4</v>
      </c>
      <c r="B17" s="76">
        <f ca="1">LISTA!B11</f>
        <v>71624</v>
      </c>
      <c r="C17" s="140" t="str">
        <f ca="1">LISTA!C11</f>
        <v>AMILTON CAPITÃO LANDU</v>
      </c>
      <c r="D17" s="141"/>
      <c r="E17" s="141"/>
      <c r="F17" s="141"/>
      <c r="G17" s="141"/>
      <c r="H17" s="141"/>
      <c r="I17" s="141"/>
      <c r="J17" s="141"/>
      <c r="K17" s="142"/>
      <c r="L17" s="76" t="str">
        <f ca="1">LISTA!D11</f>
        <v>M</v>
      </c>
      <c r="M17" s="78"/>
      <c r="N17" s="71">
        <v>20</v>
      </c>
      <c r="O17" s="71">
        <v>20</v>
      </c>
      <c r="P17" s="83">
        <f t="shared" ca="1" si="0"/>
        <v>20</v>
      </c>
      <c r="Q17" s="82"/>
      <c r="R17" s="71">
        <v>20</v>
      </c>
      <c r="S17" s="71">
        <v>20</v>
      </c>
      <c r="T17" s="84">
        <f t="shared" ca="1" si="1"/>
        <v>20</v>
      </c>
      <c r="U17" s="85"/>
      <c r="V17" s="71">
        <v>20</v>
      </c>
      <c r="W17" s="71">
        <v>20</v>
      </c>
      <c r="X17" s="84">
        <f t="shared" ca="1" si="2"/>
        <v>20</v>
      </c>
      <c r="Y17" s="84">
        <f t="shared" ca="1" si="3"/>
        <v>20</v>
      </c>
      <c r="Z17" s="143"/>
      <c r="AA17" s="144"/>
      <c r="AB17" s="145"/>
      <c r="AC17" s="86">
        <f t="shared" ca="1" si="4"/>
        <v>4</v>
      </c>
      <c r="AD17" s="224"/>
      <c r="AE17" s="224"/>
    </row>
    <row r="18" spans="1:31" ht="15.75">
      <c r="A18" s="76">
        <f ca="1">LISTA!A12</f>
        <v>5</v>
      </c>
      <c r="B18" s="76">
        <f ca="1">LISTA!B12</f>
        <v>71625</v>
      </c>
      <c r="C18" s="140" t="str">
        <f ca="1">LISTA!C12</f>
        <v>ANDRÉ SAMBO MANUEL LUEMBA</v>
      </c>
      <c r="D18" s="141"/>
      <c r="E18" s="141"/>
      <c r="F18" s="141"/>
      <c r="G18" s="141"/>
      <c r="H18" s="141"/>
      <c r="I18" s="141"/>
      <c r="J18" s="141"/>
      <c r="K18" s="142"/>
      <c r="L18" s="76" t="str">
        <f ca="1">LISTA!D12</f>
        <v>M</v>
      </c>
      <c r="M18" s="78"/>
      <c r="N18" s="71">
        <v>20</v>
      </c>
      <c r="O18" s="71">
        <v>20</v>
      </c>
      <c r="P18" s="83">
        <f t="shared" ca="1" si="0"/>
        <v>20</v>
      </c>
      <c r="Q18" s="82"/>
      <c r="R18" s="71">
        <v>20</v>
      </c>
      <c r="S18" s="71">
        <v>20</v>
      </c>
      <c r="T18" s="84">
        <f t="shared" ca="1" si="1"/>
        <v>20</v>
      </c>
      <c r="U18" s="85"/>
      <c r="V18" s="71">
        <v>20</v>
      </c>
      <c r="W18" s="71">
        <v>20</v>
      </c>
      <c r="X18" s="84">
        <f t="shared" ca="1" si="2"/>
        <v>20</v>
      </c>
      <c r="Y18" s="84">
        <f t="shared" ca="1" si="3"/>
        <v>20</v>
      </c>
      <c r="Z18" s="143"/>
      <c r="AA18" s="144"/>
      <c r="AB18" s="145"/>
      <c r="AC18" s="86">
        <f t="shared" ca="1" si="4"/>
        <v>5</v>
      </c>
      <c r="AD18" s="224"/>
      <c r="AE18" s="224"/>
    </row>
    <row r="19" spans="1:31" ht="15.75">
      <c r="A19" s="76">
        <f ca="1">LISTA!A13</f>
        <v>6</v>
      </c>
      <c r="B19" s="76">
        <f ca="1">LISTA!B13</f>
        <v>71626</v>
      </c>
      <c r="C19" s="140" t="str">
        <f ca="1">LISTA!C13</f>
        <v>ANTÓNIO AFONSO ALBERTO NGANGU</v>
      </c>
      <c r="D19" s="141"/>
      <c r="E19" s="141"/>
      <c r="F19" s="141"/>
      <c r="G19" s="141"/>
      <c r="H19" s="141"/>
      <c r="I19" s="141"/>
      <c r="J19" s="141"/>
      <c r="K19" s="142"/>
      <c r="L19" s="76" t="str">
        <f ca="1">LISTA!D13</f>
        <v>M</v>
      </c>
      <c r="M19" s="78"/>
      <c r="N19" s="71">
        <v>20</v>
      </c>
      <c r="O19" s="71">
        <v>20</v>
      </c>
      <c r="P19" s="83">
        <f t="shared" ca="1" si="0"/>
        <v>20</v>
      </c>
      <c r="Q19" s="82"/>
      <c r="R19" s="71">
        <v>20</v>
      </c>
      <c r="S19" s="71">
        <v>20</v>
      </c>
      <c r="T19" s="84">
        <f t="shared" ca="1" si="1"/>
        <v>20</v>
      </c>
      <c r="U19" s="85"/>
      <c r="V19" s="71">
        <v>20</v>
      </c>
      <c r="W19" s="71">
        <v>20</v>
      </c>
      <c r="X19" s="84">
        <f t="shared" ca="1" si="2"/>
        <v>20</v>
      </c>
      <c r="Y19" s="84">
        <f t="shared" ca="1" si="3"/>
        <v>20</v>
      </c>
      <c r="Z19" s="143"/>
      <c r="AA19" s="144"/>
      <c r="AB19" s="145"/>
      <c r="AC19" s="86">
        <f t="shared" ca="1" si="4"/>
        <v>6</v>
      </c>
      <c r="AD19" s="224"/>
      <c r="AE19" s="224"/>
    </row>
    <row r="20" spans="1:31" ht="15.75">
      <c r="A20" s="76">
        <f ca="1">LISTA!A14</f>
        <v>7</v>
      </c>
      <c r="B20" s="76">
        <f ca="1">LISTA!B14</f>
        <v>71570</v>
      </c>
      <c r="C20" s="140" t="str">
        <f ca="1">LISTA!C14</f>
        <v>ANTÓNIO KACOTE ERNESTO PAULINO</v>
      </c>
      <c r="D20" s="141"/>
      <c r="E20" s="141"/>
      <c r="F20" s="141"/>
      <c r="G20" s="141"/>
      <c r="H20" s="141"/>
      <c r="I20" s="141"/>
      <c r="J20" s="141"/>
      <c r="K20" s="142"/>
      <c r="L20" s="76" t="str">
        <f ca="1">LISTA!D14</f>
        <v>M</v>
      </c>
      <c r="M20" s="78"/>
      <c r="N20" s="71">
        <v>20</v>
      </c>
      <c r="O20" s="71">
        <v>20</v>
      </c>
      <c r="P20" s="83">
        <f t="shared" ca="1" si="0"/>
        <v>20</v>
      </c>
      <c r="Q20" s="82"/>
      <c r="R20" s="71">
        <v>20</v>
      </c>
      <c r="S20" s="71">
        <v>20</v>
      </c>
      <c r="T20" s="84">
        <f t="shared" ca="1" si="1"/>
        <v>20</v>
      </c>
      <c r="U20" s="85"/>
      <c r="V20" s="71">
        <v>20</v>
      </c>
      <c r="W20" s="71">
        <v>20</v>
      </c>
      <c r="X20" s="84">
        <f t="shared" ca="1" si="2"/>
        <v>20</v>
      </c>
      <c r="Y20" s="84">
        <f t="shared" ca="1" si="3"/>
        <v>20</v>
      </c>
      <c r="Z20" s="143"/>
      <c r="AA20" s="144"/>
      <c r="AB20" s="145"/>
      <c r="AC20" s="86">
        <f t="shared" ca="1" si="4"/>
        <v>7</v>
      </c>
      <c r="AD20" s="224"/>
      <c r="AE20" s="224"/>
    </row>
    <row r="21" spans="1:31" ht="15.75" customHeight="1">
      <c r="A21" s="76">
        <f ca="1">LISTA!A15</f>
        <v>8</v>
      </c>
      <c r="B21" s="76">
        <f ca="1">LISTA!B15</f>
        <v>71571</v>
      </c>
      <c r="C21" s="140" t="str">
        <f ca="1">LISTA!C15</f>
        <v>ANTÓNIO PEDRO JOSÉ</v>
      </c>
      <c r="D21" s="141"/>
      <c r="E21" s="141"/>
      <c r="F21" s="141"/>
      <c r="G21" s="141"/>
      <c r="H21" s="141"/>
      <c r="I21" s="141"/>
      <c r="J21" s="141"/>
      <c r="K21" s="142"/>
      <c r="L21" s="76" t="str">
        <f ca="1">LISTA!D15</f>
        <v>M</v>
      </c>
      <c r="M21" s="78"/>
      <c r="N21" s="71">
        <v>20</v>
      </c>
      <c r="O21" s="71">
        <v>20</v>
      </c>
      <c r="P21" s="83">
        <f t="shared" ca="1" si="0"/>
        <v>20</v>
      </c>
      <c r="Q21" s="82"/>
      <c r="R21" s="71">
        <v>20</v>
      </c>
      <c r="S21" s="71">
        <v>20</v>
      </c>
      <c r="T21" s="84">
        <f t="shared" ca="1" si="1"/>
        <v>20</v>
      </c>
      <c r="U21" s="85"/>
      <c r="V21" s="71">
        <v>20</v>
      </c>
      <c r="W21" s="71">
        <v>20</v>
      </c>
      <c r="X21" s="84">
        <f t="shared" ca="1" si="2"/>
        <v>20</v>
      </c>
      <c r="Y21" s="84">
        <f t="shared" ca="1" si="3"/>
        <v>20</v>
      </c>
      <c r="Z21" s="143"/>
      <c r="AA21" s="144"/>
      <c r="AB21" s="145"/>
      <c r="AC21" s="86">
        <f t="shared" ca="1" si="4"/>
        <v>8</v>
      </c>
      <c r="AD21" s="224"/>
      <c r="AE21" s="224"/>
    </row>
    <row r="22" spans="1:31" ht="15.75" customHeight="1">
      <c r="A22" s="76">
        <f ca="1">LISTA!A16</f>
        <v>9</v>
      </c>
      <c r="B22" s="76">
        <f ca="1">LISTA!B16</f>
        <v>71629</v>
      </c>
      <c r="C22" s="140" t="str">
        <f ca="1">LISTA!C16</f>
        <v>CLOTILDE TIRCIA RAMOS NOVAS</v>
      </c>
      <c r="D22" s="141"/>
      <c r="E22" s="141"/>
      <c r="F22" s="141"/>
      <c r="G22" s="141"/>
      <c r="H22" s="141"/>
      <c r="I22" s="141"/>
      <c r="J22" s="141"/>
      <c r="K22" s="142"/>
      <c r="L22" s="76" t="str">
        <f ca="1">LISTA!D16</f>
        <v>F</v>
      </c>
      <c r="M22" s="78"/>
      <c r="N22" s="71">
        <v>20</v>
      </c>
      <c r="O22" s="71">
        <v>20</v>
      </c>
      <c r="P22" s="83">
        <f t="shared" ca="1" si="0"/>
        <v>20</v>
      </c>
      <c r="Q22" s="82"/>
      <c r="R22" s="71">
        <v>20</v>
      </c>
      <c r="S22" s="71">
        <v>20</v>
      </c>
      <c r="T22" s="84">
        <f t="shared" ca="1" si="1"/>
        <v>20</v>
      </c>
      <c r="U22" s="85"/>
      <c r="V22" s="71">
        <v>20</v>
      </c>
      <c r="W22" s="71">
        <v>20</v>
      </c>
      <c r="X22" s="84">
        <f t="shared" ca="1" si="2"/>
        <v>20</v>
      </c>
      <c r="Y22" s="84">
        <f t="shared" ca="1" si="3"/>
        <v>20</v>
      </c>
      <c r="Z22" s="143"/>
      <c r="AA22" s="144"/>
      <c r="AB22" s="145"/>
      <c r="AC22" s="86">
        <f t="shared" ca="1" si="4"/>
        <v>9</v>
      </c>
      <c r="AD22" s="224"/>
      <c r="AE22" s="224"/>
    </row>
    <row r="23" spans="1:31" ht="15.75" customHeight="1">
      <c r="A23" s="76">
        <f ca="1">LISTA!A17</f>
        <v>10</v>
      </c>
      <c r="B23" s="76">
        <f ca="1">LISTA!B17</f>
        <v>68693</v>
      </c>
      <c r="C23" s="140" t="str">
        <f ca="1">LISTA!C17</f>
        <v>EDMILSON JÚNIOR JOSÉ CASSULE</v>
      </c>
      <c r="D23" s="141"/>
      <c r="E23" s="141"/>
      <c r="F23" s="141"/>
      <c r="G23" s="141"/>
      <c r="H23" s="141"/>
      <c r="I23" s="141"/>
      <c r="J23" s="141"/>
      <c r="K23" s="142"/>
      <c r="L23" s="76" t="str">
        <f ca="1">LISTA!D17</f>
        <v>M</v>
      </c>
      <c r="M23" s="78"/>
      <c r="N23" s="71">
        <v>20</v>
      </c>
      <c r="O23" s="71">
        <v>20</v>
      </c>
      <c r="P23" s="83">
        <f t="shared" ca="1" si="0"/>
        <v>20</v>
      </c>
      <c r="Q23" s="82"/>
      <c r="R23" s="71">
        <v>20</v>
      </c>
      <c r="S23" s="71">
        <v>20</v>
      </c>
      <c r="T23" s="84">
        <f t="shared" ca="1" si="1"/>
        <v>20</v>
      </c>
      <c r="U23" s="85"/>
      <c r="V23" s="71">
        <v>20</v>
      </c>
      <c r="W23" s="71">
        <v>20</v>
      </c>
      <c r="X23" s="84">
        <f t="shared" ca="1" si="2"/>
        <v>20</v>
      </c>
      <c r="Y23" s="84">
        <f t="shared" ca="1" si="3"/>
        <v>20</v>
      </c>
      <c r="Z23" s="143"/>
      <c r="AA23" s="144"/>
      <c r="AB23" s="145"/>
      <c r="AC23" s="86">
        <f t="shared" ca="1" si="4"/>
        <v>10</v>
      </c>
      <c r="AD23" s="224"/>
      <c r="AE23" s="224"/>
    </row>
    <row r="24" spans="1:31" ht="15.75" customHeight="1">
      <c r="A24" s="76">
        <f ca="1">LISTA!A18</f>
        <v>11</v>
      </c>
      <c r="B24" s="76">
        <f ca="1">LISTA!B18</f>
        <v>71577</v>
      </c>
      <c r="C24" s="140" t="str">
        <f ca="1">LISTA!C18</f>
        <v>ELIZANDRO VALÉRIO WONGO DINIZ</v>
      </c>
      <c r="D24" s="141"/>
      <c r="E24" s="141"/>
      <c r="F24" s="141"/>
      <c r="G24" s="141"/>
      <c r="H24" s="141"/>
      <c r="I24" s="141"/>
      <c r="J24" s="141"/>
      <c r="K24" s="142"/>
      <c r="L24" s="76" t="str">
        <f ca="1">LISTA!D18</f>
        <v>M</v>
      </c>
      <c r="M24" s="78"/>
      <c r="N24" s="71">
        <v>20</v>
      </c>
      <c r="O24" s="71">
        <v>20</v>
      </c>
      <c r="P24" s="83">
        <f t="shared" ca="1" si="0"/>
        <v>20</v>
      </c>
      <c r="Q24" s="82"/>
      <c r="R24" s="71">
        <v>20</v>
      </c>
      <c r="S24" s="71">
        <v>20</v>
      </c>
      <c r="T24" s="84">
        <f t="shared" ca="1" si="1"/>
        <v>20</v>
      </c>
      <c r="U24" s="85"/>
      <c r="V24" s="71">
        <v>20</v>
      </c>
      <c r="W24" s="71">
        <v>20</v>
      </c>
      <c r="X24" s="84">
        <f t="shared" ca="1" si="2"/>
        <v>20</v>
      </c>
      <c r="Y24" s="84">
        <f t="shared" ca="1" si="3"/>
        <v>20</v>
      </c>
      <c r="Z24" s="143"/>
      <c r="AA24" s="144"/>
      <c r="AB24" s="145"/>
      <c r="AC24" s="86">
        <f t="shared" ca="1" si="4"/>
        <v>11</v>
      </c>
      <c r="AD24" s="224"/>
      <c r="AE24" s="224"/>
    </row>
    <row r="25" spans="1:31" ht="15.75" customHeight="1">
      <c r="A25" s="76">
        <f ca="1">LISTA!A19</f>
        <v>12</v>
      </c>
      <c r="B25" s="76">
        <f ca="1">LISTA!B19</f>
        <v>71641</v>
      </c>
      <c r="C25" s="140" t="str">
        <f ca="1">LISTA!C19</f>
        <v>FEBE CAHALA CHINDECASSE</v>
      </c>
      <c r="D25" s="141"/>
      <c r="E25" s="141"/>
      <c r="F25" s="141"/>
      <c r="G25" s="141"/>
      <c r="H25" s="141"/>
      <c r="I25" s="141"/>
      <c r="J25" s="141"/>
      <c r="K25" s="142"/>
      <c r="L25" s="76" t="str">
        <f ca="1">LISTA!D19</f>
        <v>M</v>
      </c>
      <c r="M25" s="78"/>
      <c r="N25" s="71">
        <v>20</v>
      </c>
      <c r="O25" s="71">
        <v>20</v>
      </c>
      <c r="P25" s="83">
        <f t="shared" ca="1" si="0"/>
        <v>20</v>
      </c>
      <c r="Q25" s="82"/>
      <c r="R25" s="71">
        <v>20</v>
      </c>
      <c r="S25" s="71">
        <v>20</v>
      </c>
      <c r="T25" s="84">
        <f t="shared" ca="1" si="1"/>
        <v>20</v>
      </c>
      <c r="U25" s="85"/>
      <c r="V25" s="71">
        <v>20</v>
      </c>
      <c r="W25" s="71">
        <v>20</v>
      </c>
      <c r="X25" s="84">
        <f t="shared" ca="1" si="2"/>
        <v>20</v>
      </c>
      <c r="Y25" s="84">
        <f t="shared" ca="1" si="3"/>
        <v>20</v>
      </c>
      <c r="Z25" s="143"/>
      <c r="AA25" s="144"/>
      <c r="AB25" s="145"/>
      <c r="AC25" s="86">
        <f t="shared" ca="1" si="4"/>
        <v>12</v>
      </c>
      <c r="AD25" s="224"/>
      <c r="AE25" s="224"/>
    </row>
    <row r="26" spans="1:31" ht="15.75" customHeight="1">
      <c r="A26" s="76">
        <f ca="1">LISTA!A20</f>
        <v>13</v>
      </c>
      <c r="B26" s="76">
        <f ca="1">LISTA!B20</f>
        <v>71643</v>
      </c>
      <c r="C26" s="140" t="str">
        <f ca="1">LISTA!C20</f>
        <v>FRANCISCO LUNGA MANUEL PEMESSA</v>
      </c>
      <c r="D26" s="141"/>
      <c r="E26" s="141"/>
      <c r="F26" s="141"/>
      <c r="G26" s="141"/>
      <c r="H26" s="141"/>
      <c r="I26" s="141"/>
      <c r="J26" s="141"/>
      <c r="K26" s="142"/>
      <c r="L26" s="76" t="str">
        <f ca="1">LISTA!D20</f>
        <v>M</v>
      </c>
      <c r="M26" s="78"/>
      <c r="N26" s="71">
        <v>20</v>
      </c>
      <c r="O26" s="71">
        <v>20</v>
      </c>
      <c r="P26" s="83">
        <f t="shared" ca="1" si="0"/>
        <v>20</v>
      </c>
      <c r="Q26" s="82"/>
      <c r="R26" s="71">
        <v>20</v>
      </c>
      <c r="S26" s="71">
        <v>20</v>
      </c>
      <c r="T26" s="84">
        <f t="shared" ca="1" si="1"/>
        <v>20</v>
      </c>
      <c r="U26" s="85"/>
      <c r="V26" s="71">
        <v>20</v>
      </c>
      <c r="W26" s="71">
        <v>20</v>
      </c>
      <c r="X26" s="84">
        <f t="shared" ca="1" si="2"/>
        <v>20</v>
      </c>
      <c r="Y26" s="84">
        <f t="shared" ca="1" si="3"/>
        <v>20</v>
      </c>
      <c r="Z26" s="143"/>
      <c r="AA26" s="144"/>
      <c r="AB26" s="145"/>
      <c r="AC26" s="86">
        <f t="shared" ca="1" si="4"/>
        <v>13</v>
      </c>
      <c r="AD26" s="224"/>
      <c r="AE26" s="224"/>
    </row>
    <row r="27" spans="1:31" ht="15.75" customHeight="1">
      <c r="A27" s="76">
        <f ca="1">LISTA!A21</f>
        <v>14</v>
      </c>
      <c r="B27" s="76">
        <f ca="1">LISTA!B21</f>
        <v>68795</v>
      </c>
      <c r="C27" s="140" t="str">
        <f ca="1">LISTA!C21</f>
        <v xml:space="preserve">FRÂNEO JOSÉ JOÃO </v>
      </c>
      <c r="D27" s="141"/>
      <c r="E27" s="141"/>
      <c r="F27" s="141"/>
      <c r="G27" s="141"/>
      <c r="H27" s="141"/>
      <c r="I27" s="141"/>
      <c r="J27" s="141"/>
      <c r="K27" s="142"/>
      <c r="L27" s="76" t="str">
        <f ca="1">LISTA!D21</f>
        <v>M</v>
      </c>
      <c r="M27" s="78"/>
      <c r="N27" s="71">
        <v>20</v>
      </c>
      <c r="O27" s="71">
        <v>20</v>
      </c>
      <c r="P27" s="83">
        <f t="shared" ca="1" si="0"/>
        <v>20</v>
      </c>
      <c r="Q27" s="82"/>
      <c r="R27" s="71">
        <v>20</v>
      </c>
      <c r="S27" s="71">
        <v>20</v>
      </c>
      <c r="T27" s="84">
        <f t="shared" ca="1" si="1"/>
        <v>20</v>
      </c>
      <c r="U27" s="85"/>
      <c r="V27" s="71">
        <v>20</v>
      </c>
      <c r="W27" s="71">
        <v>20</v>
      </c>
      <c r="X27" s="84">
        <f t="shared" ca="1" si="2"/>
        <v>20</v>
      </c>
      <c r="Y27" s="84">
        <f t="shared" ca="1" si="3"/>
        <v>20</v>
      </c>
      <c r="Z27" s="143"/>
      <c r="AA27" s="144"/>
      <c r="AB27" s="145"/>
      <c r="AC27" s="86">
        <f t="shared" ca="1" si="4"/>
        <v>14</v>
      </c>
      <c r="AD27" s="224"/>
      <c r="AE27" s="224"/>
    </row>
    <row r="28" spans="1:31" ht="15.75" customHeight="1">
      <c r="A28" s="76">
        <f ca="1">LISTA!A22</f>
        <v>15</v>
      </c>
      <c r="B28" s="76">
        <f ca="1">LISTA!B22</f>
        <v>71582</v>
      </c>
      <c r="C28" s="140" t="str">
        <f ca="1">LISTA!C22</f>
        <v>GERZY MANUEL MAINO DA COSTA</v>
      </c>
      <c r="D28" s="141"/>
      <c r="E28" s="141"/>
      <c r="F28" s="141"/>
      <c r="G28" s="141"/>
      <c r="H28" s="141"/>
      <c r="I28" s="141"/>
      <c r="J28" s="141"/>
      <c r="K28" s="142"/>
      <c r="L28" s="76" t="str">
        <f ca="1">LISTA!D22</f>
        <v>M</v>
      </c>
      <c r="M28" s="78"/>
      <c r="N28" s="71">
        <v>20</v>
      </c>
      <c r="O28" s="71">
        <v>20</v>
      </c>
      <c r="P28" s="83">
        <f t="shared" ca="1" si="0"/>
        <v>20</v>
      </c>
      <c r="Q28" s="82"/>
      <c r="R28" s="71">
        <v>20</v>
      </c>
      <c r="S28" s="71">
        <v>20</v>
      </c>
      <c r="T28" s="84">
        <f t="shared" ca="1" si="1"/>
        <v>20</v>
      </c>
      <c r="U28" s="85"/>
      <c r="V28" s="71">
        <v>20</v>
      </c>
      <c r="W28" s="71">
        <v>20</v>
      </c>
      <c r="X28" s="84">
        <f t="shared" ca="1" si="2"/>
        <v>20</v>
      </c>
      <c r="Y28" s="84">
        <f t="shared" ca="1" si="3"/>
        <v>20</v>
      </c>
      <c r="Z28" s="143"/>
      <c r="AA28" s="144"/>
      <c r="AB28" s="145"/>
      <c r="AC28" s="86">
        <f t="shared" ca="1" si="4"/>
        <v>15</v>
      </c>
      <c r="AD28" s="224"/>
      <c r="AE28" s="224"/>
    </row>
    <row r="29" spans="1:31" ht="15.75" customHeight="1">
      <c r="A29" s="76">
        <f ca="1">LISTA!A23</f>
        <v>16</v>
      </c>
      <c r="B29" s="76">
        <f ca="1">LISTA!B23</f>
        <v>71591</v>
      </c>
      <c r="C29" s="140" t="str">
        <f ca="1">LISTA!C23</f>
        <v>HELAINE MARIA CELESTINO FERNANDO</v>
      </c>
      <c r="D29" s="141"/>
      <c r="E29" s="141"/>
      <c r="F29" s="141"/>
      <c r="G29" s="141"/>
      <c r="H29" s="141"/>
      <c r="I29" s="141"/>
      <c r="J29" s="141"/>
      <c r="K29" s="142"/>
      <c r="L29" s="76" t="str">
        <f ca="1">LISTA!D23</f>
        <v>F</v>
      </c>
      <c r="M29" s="78"/>
      <c r="N29" s="71">
        <v>20</v>
      </c>
      <c r="O29" s="71">
        <v>20</v>
      </c>
      <c r="P29" s="83">
        <f t="shared" ca="1" si="0"/>
        <v>20</v>
      </c>
      <c r="Q29" s="82"/>
      <c r="R29" s="71">
        <v>20</v>
      </c>
      <c r="S29" s="71">
        <v>20</v>
      </c>
      <c r="T29" s="84">
        <f t="shared" ca="1" si="1"/>
        <v>20</v>
      </c>
      <c r="U29" s="85"/>
      <c r="V29" s="71">
        <v>20</v>
      </c>
      <c r="W29" s="71">
        <v>20</v>
      </c>
      <c r="X29" s="84">
        <f t="shared" ca="1" si="2"/>
        <v>20</v>
      </c>
      <c r="Y29" s="84">
        <f t="shared" ca="1" si="3"/>
        <v>0</v>
      </c>
      <c r="Z29" s="143"/>
      <c r="AA29" s="144"/>
      <c r="AB29" s="145"/>
      <c r="AC29" s="86">
        <f t="shared" ca="1" si="4"/>
        <v>16</v>
      </c>
      <c r="AD29" s="224"/>
      <c r="AE29" s="224"/>
    </row>
    <row r="30" spans="1:31" ht="15.75" customHeight="1">
      <c r="A30" s="76">
        <f ca="1">LISTA!A24</f>
        <v>17</v>
      </c>
      <c r="B30" s="76">
        <f ca="1">LISTA!B24</f>
        <v>71585</v>
      </c>
      <c r="C30" s="140" t="str">
        <f ca="1">LISTA!C24</f>
        <v>INÊS JONAS SACHUNGUE</v>
      </c>
      <c r="D30" s="141"/>
      <c r="E30" s="141"/>
      <c r="F30" s="141"/>
      <c r="G30" s="141"/>
      <c r="H30" s="141"/>
      <c r="I30" s="141"/>
      <c r="J30" s="141"/>
      <c r="K30" s="142"/>
      <c r="L30" s="76" t="str">
        <f ca="1">LISTA!D24</f>
        <v>F</v>
      </c>
      <c r="M30" s="78"/>
      <c r="N30" s="71">
        <v>20</v>
      </c>
      <c r="O30" s="71">
        <v>20</v>
      </c>
      <c r="P30" s="83">
        <f t="shared" ca="1" si="0"/>
        <v>20</v>
      </c>
      <c r="Q30" s="82"/>
      <c r="R30" s="71">
        <v>20</v>
      </c>
      <c r="S30" s="71">
        <v>20</v>
      </c>
      <c r="T30" s="84">
        <f t="shared" ca="1" si="1"/>
        <v>20</v>
      </c>
      <c r="U30" s="85"/>
      <c r="V30" s="71">
        <v>20</v>
      </c>
      <c r="W30" s="71">
        <v>20</v>
      </c>
      <c r="X30" s="84">
        <f t="shared" ca="1" si="2"/>
        <v>20</v>
      </c>
      <c r="Y30" s="84">
        <f t="shared" ca="1" si="3"/>
        <v>0</v>
      </c>
      <c r="Z30" s="143"/>
      <c r="AA30" s="144"/>
      <c r="AB30" s="145"/>
      <c r="AC30" s="86">
        <f t="shared" ca="1" si="4"/>
        <v>17</v>
      </c>
      <c r="AD30" s="224"/>
      <c r="AE30" s="224"/>
    </row>
    <row r="31" spans="1:31" ht="15.75" customHeight="1">
      <c r="A31" s="76">
        <f ca="1">LISTA!A25</f>
        <v>18</v>
      </c>
      <c r="B31" s="76">
        <f ca="1">LISTA!B25</f>
        <v>71588</v>
      </c>
      <c r="C31" s="140" t="str">
        <f ca="1">LISTA!C25</f>
        <v>JAEL ISABEL KUMBI</v>
      </c>
      <c r="D31" s="141"/>
      <c r="E31" s="141"/>
      <c r="F31" s="141"/>
      <c r="G31" s="141"/>
      <c r="H31" s="141"/>
      <c r="I31" s="141"/>
      <c r="J31" s="141"/>
      <c r="K31" s="142"/>
      <c r="L31" s="76" t="str">
        <f ca="1">LISTA!D25</f>
        <v>M</v>
      </c>
      <c r="M31" s="78"/>
      <c r="N31" s="71">
        <v>20</v>
      </c>
      <c r="O31" s="71">
        <v>20</v>
      </c>
      <c r="P31" s="83">
        <f t="shared" ca="1" si="0"/>
        <v>20</v>
      </c>
      <c r="Q31" s="82"/>
      <c r="R31" s="71">
        <v>20</v>
      </c>
      <c r="S31" s="71">
        <v>20</v>
      </c>
      <c r="T31" s="84">
        <f t="shared" ca="1" si="1"/>
        <v>20</v>
      </c>
      <c r="U31" s="85"/>
      <c r="V31" s="71">
        <v>20</v>
      </c>
      <c r="W31" s="71">
        <v>20</v>
      </c>
      <c r="X31" s="84">
        <f t="shared" ca="1" si="2"/>
        <v>20</v>
      </c>
      <c r="Y31" s="84">
        <f t="shared" ca="1" si="3"/>
        <v>0</v>
      </c>
      <c r="Z31" s="143"/>
      <c r="AA31" s="144"/>
      <c r="AB31" s="145"/>
      <c r="AC31" s="86">
        <f t="shared" ca="1" si="4"/>
        <v>18</v>
      </c>
      <c r="AD31" s="224"/>
      <c r="AE31" s="224"/>
    </row>
    <row r="32" spans="1:31" ht="15.75" customHeight="1">
      <c r="A32" s="76">
        <f ca="1">LISTA!A26</f>
        <v>19</v>
      </c>
      <c r="B32" s="76">
        <f ca="1">LISTA!B26</f>
        <v>71647</v>
      </c>
      <c r="C32" s="140" t="str">
        <f ca="1">LISTA!C26</f>
        <v>JOÃO CORREIA LUCAMBA</v>
      </c>
      <c r="D32" s="141"/>
      <c r="E32" s="141"/>
      <c r="F32" s="141"/>
      <c r="G32" s="141"/>
      <c r="H32" s="141"/>
      <c r="I32" s="141"/>
      <c r="J32" s="141"/>
      <c r="K32" s="142"/>
      <c r="L32" s="76" t="str">
        <f ca="1">LISTA!D26</f>
        <v>M</v>
      </c>
      <c r="M32" s="78"/>
      <c r="N32" s="71">
        <v>20</v>
      </c>
      <c r="O32" s="71">
        <v>20</v>
      </c>
      <c r="P32" s="83">
        <f t="shared" ca="1" si="0"/>
        <v>20</v>
      </c>
      <c r="Q32" s="82"/>
      <c r="R32" s="71">
        <v>20</v>
      </c>
      <c r="S32" s="71">
        <v>20</v>
      </c>
      <c r="T32" s="84">
        <f t="shared" ca="1" si="1"/>
        <v>20</v>
      </c>
      <c r="U32" s="85"/>
      <c r="V32" s="71">
        <v>20</v>
      </c>
      <c r="W32" s="71">
        <v>20</v>
      </c>
      <c r="X32" s="84">
        <f t="shared" ca="1" si="2"/>
        <v>20</v>
      </c>
      <c r="Y32" s="84">
        <f t="shared" ca="1" si="3"/>
        <v>20</v>
      </c>
      <c r="Z32" s="143"/>
      <c r="AA32" s="144"/>
      <c r="AB32" s="145"/>
      <c r="AC32" s="86">
        <f t="shared" ca="1" si="4"/>
        <v>19</v>
      </c>
      <c r="AD32" s="224"/>
      <c r="AE32" s="224"/>
    </row>
    <row r="33" spans="1:32" ht="15.75" customHeight="1">
      <c r="A33" s="76">
        <f ca="1">LISTA!A27</f>
        <v>20</v>
      </c>
      <c r="B33" s="76">
        <f ca="1">LISTA!B27</f>
        <v>71649</v>
      </c>
      <c r="C33" s="140" t="str">
        <f ca="1">LISTA!C27</f>
        <v>JOEL PEDRO MALUANGA</v>
      </c>
      <c r="D33" s="141"/>
      <c r="E33" s="141"/>
      <c r="F33" s="141"/>
      <c r="G33" s="141"/>
      <c r="H33" s="141"/>
      <c r="I33" s="141"/>
      <c r="J33" s="141"/>
      <c r="K33" s="142"/>
      <c r="L33" s="76" t="str">
        <f ca="1">LISTA!D27</f>
        <v>M</v>
      </c>
      <c r="M33" s="78"/>
      <c r="N33" s="71">
        <v>20</v>
      </c>
      <c r="O33" s="71">
        <v>20</v>
      </c>
      <c r="P33" s="83">
        <f t="shared" ca="1" si="0"/>
        <v>20</v>
      </c>
      <c r="Q33" s="82"/>
      <c r="R33" s="71">
        <v>20</v>
      </c>
      <c r="S33" s="71">
        <v>20</v>
      </c>
      <c r="T33" s="84">
        <f t="shared" ca="1" si="1"/>
        <v>20</v>
      </c>
      <c r="U33" s="85"/>
      <c r="V33" s="71">
        <v>20</v>
      </c>
      <c r="W33" s="71">
        <v>20</v>
      </c>
      <c r="X33" s="84">
        <f t="shared" ca="1" si="2"/>
        <v>20</v>
      </c>
      <c r="Y33" s="84">
        <f t="shared" ca="1" si="3"/>
        <v>20</v>
      </c>
      <c r="Z33" s="143"/>
      <c r="AA33" s="144"/>
      <c r="AB33" s="145"/>
      <c r="AC33" s="86">
        <f t="shared" ca="1" si="4"/>
        <v>20</v>
      </c>
      <c r="AD33" s="224"/>
      <c r="AE33" s="224"/>
      <c r="AF33" s="108"/>
    </row>
    <row r="34" spans="1:32" ht="15.75" customHeight="1">
      <c r="A34" s="76">
        <f ca="1">LISTA!A28</f>
        <v>21</v>
      </c>
      <c r="B34" s="76">
        <f ca="1">LISTA!B28</f>
        <v>71650</v>
      </c>
      <c r="C34" s="140" t="str">
        <f ca="1">LISTA!C28</f>
        <v>JOMÂNCIA DELCIA MANUEL PAULO</v>
      </c>
      <c r="D34" s="141"/>
      <c r="E34" s="141"/>
      <c r="F34" s="141"/>
      <c r="G34" s="141"/>
      <c r="H34" s="141"/>
      <c r="I34" s="141"/>
      <c r="J34" s="141"/>
      <c r="K34" s="142"/>
      <c r="L34" s="76" t="str">
        <f ca="1">LISTA!D28</f>
        <v>F</v>
      </c>
      <c r="M34" s="78"/>
      <c r="N34" s="71">
        <v>20</v>
      </c>
      <c r="O34" s="71">
        <v>20</v>
      </c>
      <c r="P34" s="83">
        <f t="shared" ca="1" si="0"/>
        <v>20</v>
      </c>
      <c r="Q34" s="82"/>
      <c r="R34" s="71">
        <v>20</v>
      </c>
      <c r="S34" s="71">
        <v>20</v>
      </c>
      <c r="T34" s="84">
        <f t="shared" ca="1" si="1"/>
        <v>20</v>
      </c>
      <c r="U34" s="85"/>
      <c r="V34" s="71">
        <v>20</v>
      </c>
      <c r="W34" s="71">
        <v>20</v>
      </c>
      <c r="X34" s="84">
        <f t="shared" ca="1" si="2"/>
        <v>20</v>
      </c>
      <c r="Y34" s="84">
        <f t="shared" ca="1" si="3"/>
        <v>20</v>
      </c>
      <c r="Z34" s="143"/>
      <c r="AA34" s="144"/>
      <c r="AB34" s="145"/>
      <c r="AC34" s="86">
        <f t="shared" ca="1" si="4"/>
        <v>21</v>
      </c>
      <c r="AD34" s="224"/>
      <c r="AE34" s="224"/>
      <c r="AF34" s="108"/>
    </row>
    <row r="35" spans="1:32" ht="15.75" customHeight="1">
      <c r="A35" s="76">
        <f ca="1">LISTA!A29</f>
        <v>22</v>
      </c>
      <c r="B35" s="76">
        <f ca="1">LISTA!B29</f>
        <v>71657</v>
      </c>
      <c r="C35" s="140" t="str">
        <f ca="1">LISTA!C29</f>
        <v>KENEDY JOÃO PAULINO VICTOR</v>
      </c>
      <c r="D35" s="141"/>
      <c r="E35" s="141"/>
      <c r="F35" s="141"/>
      <c r="G35" s="141"/>
      <c r="H35" s="141"/>
      <c r="I35" s="141"/>
      <c r="J35" s="141"/>
      <c r="K35" s="142"/>
      <c r="L35" s="76" t="str">
        <f ca="1">LISTA!D29</f>
        <v>M</v>
      </c>
      <c r="M35" s="78"/>
      <c r="N35" s="71">
        <v>20</v>
      </c>
      <c r="O35" s="71">
        <v>20</v>
      </c>
      <c r="P35" s="83">
        <f t="shared" ca="1" si="0"/>
        <v>20</v>
      </c>
      <c r="Q35" s="82"/>
      <c r="R35" s="71">
        <v>20</v>
      </c>
      <c r="S35" s="71">
        <v>20</v>
      </c>
      <c r="T35" s="84">
        <f t="shared" ca="1" si="1"/>
        <v>20</v>
      </c>
      <c r="U35" s="85"/>
      <c r="V35" s="71">
        <v>20</v>
      </c>
      <c r="W35" s="71">
        <v>20</v>
      </c>
      <c r="X35" s="84">
        <f t="shared" ca="1" si="2"/>
        <v>20</v>
      </c>
      <c r="Y35" s="84">
        <f t="shared" ca="1" si="3"/>
        <v>20</v>
      </c>
      <c r="Z35" s="143"/>
      <c r="AA35" s="144"/>
      <c r="AB35" s="145"/>
      <c r="AC35" s="86">
        <f t="shared" ca="1" si="4"/>
        <v>22</v>
      </c>
      <c r="AD35" s="224"/>
      <c r="AE35" s="224"/>
      <c r="AF35" s="108"/>
    </row>
    <row r="36" spans="1:32" ht="15.75" customHeight="1">
      <c r="A36" s="76">
        <f ca="1">LISTA!A30</f>
        <v>23</v>
      </c>
      <c r="B36" s="76">
        <f ca="1">LISTA!B30</f>
        <v>71595</v>
      </c>
      <c r="C36" s="140" t="str">
        <f ca="1">LISTA!C30</f>
        <v>LOURENÇO AUGUSTO DOMINGOS</v>
      </c>
      <c r="D36" s="141"/>
      <c r="E36" s="141"/>
      <c r="F36" s="141"/>
      <c r="G36" s="141"/>
      <c r="H36" s="141"/>
      <c r="I36" s="141"/>
      <c r="J36" s="141"/>
      <c r="K36" s="142"/>
      <c r="L36" s="76" t="str">
        <f ca="1">LISTA!D30</f>
        <v>M</v>
      </c>
      <c r="M36" s="78"/>
      <c r="N36" s="71">
        <v>20</v>
      </c>
      <c r="O36" s="71">
        <v>20</v>
      </c>
      <c r="P36" s="83">
        <f t="shared" ca="1" si="0"/>
        <v>20</v>
      </c>
      <c r="Q36" s="82"/>
      <c r="R36" s="71">
        <v>20</v>
      </c>
      <c r="S36" s="71">
        <v>20</v>
      </c>
      <c r="T36" s="84">
        <f t="shared" ca="1" si="1"/>
        <v>20</v>
      </c>
      <c r="U36" s="85"/>
      <c r="V36" s="71">
        <v>20</v>
      </c>
      <c r="W36" s="71">
        <v>20</v>
      </c>
      <c r="X36" s="84">
        <f t="shared" ca="1" si="2"/>
        <v>20</v>
      </c>
      <c r="Y36" s="84">
        <f t="shared" ca="1" si="3"/>
        <v>20</v>
      </c>
      <c r="Z36" s="143"/>
      <c r="AA36" s="144"/>
      <c r="AB36" s="145"/>
      <c r="AC36" s="86">
        <f t="shared" ca="1" si="4"/>
        <v>23</v>
      </c>
      <c r="AD36" s="224"/>
      <c r="AE36" s="224"/>
      <c r="AF36" s="108"/>
    </row>
    <row r="37" spans="1:32" ht="15.75" customHeight="1">
      <c r="A37" s="76">
        <f ca="1">LISTA!A31</f>
        <v>24</v>
      </c>
      <c r="B37" s="76">
        <f ca="1">LISTA!B31</f>
        <v>71597</v>
      </c>
      <c r="C37" s="140" t="str">
        <f ca="1">LISTA!C31</f>
        <v>LUÍS DIONÍSIO MAVINGA MAMPUYA</v>
      </c>
      <c r="D37" s="141"/>
      <c r="E37" s="141"/>
      <c r="F37" s="141"/>
      <c r="G37" s="141"/>
      <c r="H37" s="141"/>
      <c r="I37" s="141"/>
      <c r="J37" s="141"/>
      <c r="K37" s="142"/>
      <c r="L37" s="76" t="str">
        <f ca="1">LISTA!D31</f>
        <v>M</v>
      </c>
      <c r="M37" s="78"/>
      <c r="N37" s="71">
        <v>20</v>
      </c>
      <c r="O37" s="71">
        <v>20</v>
      </c>
      <c r="P37" s="83">
        <f t="shared" ca="1" si="0"/>
        <v>20</v>
      </c>
      <c r="Q37" s="82"/>
      <c r="R37" s="71">
        <v>20</v>
      </c>
      <c r="S37" s="71">
        <v>20</v>
      </c>
      <c r="T37" s="84">
        <f t="shared" ca="1" si="1"/>
        <v>20</v>
      </c>
      <c r="U37" s="85"/>
      <c r="V37" s="71">
        <v>20</v>
      </c>
      <c r="W37" s="71">
        <v>20</v>
      </c>
      <c r="X37" s="84">
        <f t="shared" ca="1" si="2"/>
        <v>20</v>
      </c>
      <c r="Y37" s="84">
        <f t="shared" ca="1" si="3"/>
        <v>20</v>
      </c>
      <c r="Z37" s="143"/>
      <c r="AA37" s="144"/>
      <c r="AB37" s="145"/>
      <c r="AC37" s="86">
        <f t="shared" ca="1" si="4"/>
        <v>24</v>
      </c>
      <c r="AD37" s="224"/>
      <c r="AE37" s="224"/>
      <c r="AF37" s="108"/>
    </row>
    <row r="38" spans="1:32" ht="15.75" customHeight="1">
      <c r="A38" s="76">
        <f ca="1">LISTA!A32</f>
        <v>25</v>
      </c>
      <c r="B38" s="76">
        <f ca="1">LISTA!B32</f>
        <v>72918</v>
      </c>
      <c r="C38" s="140" t="str">
        <f ca="1">LISTA!C32</f>
        <v>MARIO CAMUNDONGO NANBALO</v>
      </c>
      <c r="D38" s="141"/>
      <c r="E38" s="141"/>
      <c r="F38" s="141"/>
      <c r="G38" s="141"/>
      <c r="H38" s="141"/>
      <c r="I38" s="141"/>
      <c r="J38" s="141"/>
      <c r="K38" s="142"/>
      <c r="L38" s="76" t="str">
        <f ca="1">LISTA!D32</f>
        <v>M</v>
      </c>
      <c r="M38" s="78"/>
      <c r="N38" s="71">
        <v>20</v>
      </c>
      <c r="O38" s="71">
        <v>20</v>
      </c>
      <c r="P38" s="83">
        <f t="shared" ca="1" si="0"/>
        <v>20</v>
      </c>
      <c r="Q38" s="82"/>
      <c r="R38" s="71">
        <v>20</v>
      </c>
      <c r="S38" s="71">
        <v>20</v>
      </c>
      <c r="T38" s="84">
        <f t="shared" ca="1" si="1"/>
        <v>20</v>
      </c>
      <c r="U38" s="85"/>
      <c r="V38" s="71">
        <v>20</v>
      </c>
      <c r="W38" s="71">
        <v>20</v>
      </c>
      <c r="X38" s="84">
        <f t="shared" ca="1" si="2"/>
        <v>20</v>
      </c>
      <c r="Y38" s="84">
        <f t="shared" ca="1" si="3"/>
        <v>20</v>
      </c>
      <c r="Z38" s="143"/>
      <c r="AA38" s="144"/>
      <c r="AB38" s="145"/>
      <c r="AC38" s="86">
        <f t="shared" ca="1" si="4"/>
        <v>25</v>
      </c>
      <c r="AD38" s="224"/>
      <c r="AE38" s="224"/>
      <c r="AF38" s="108"/>
    </row>
    <row r="39" spans="1:32" ht="15.75" customHeight="1">
      <c r="A39" s="76">
        <f ca="1">LISTA!A33</f>
        <v>26</v>
      </c>
      <c r="B39" s="76">
        <f ca="1">LISTA!B33</f>
        <v>71603</v>
      </c>
      <c r="C39" s="140" t="str">
        <f ca="1">LISTA!C33</f>
        <v>MOISÉS MENDONÇA DOMINGOS</v>
      </c>
      <c r="D39" s="141"/>
      <c r="E39" s="141"/>
      <c r="F39" s="141"/>
      <c r="G39" s="141"/>
      <c r="H39" s="141"/>
      <c r="I39" s="141"/>
      <c r="J39" s="141"/>
      <c r="K39" s="142"/>
      <c r="L39" s="76" t="str">
        <f ca="1">LISTA!D33</f>
        <v>M</v>
      </c>
      <c r="M39" s="78"/>
      <c r="N39" s="71">
        <v>20</v>
      </c>
      <c r="O39" s="71">
        <v>20</v>
      </c>
      <c r="P39" s="83">
        <f t="shared" ca="1" si="0"/>
        <v>20</v>
      </c>
      <c r="Q39" s="82"/>
      <c r="R39" s="71">
        <v>20</v>
      </c>
      <c r="S39" s="71">
        <v>20</v>
      </c>
      <c r="T39" s="84">
        <f t="shared" ca="1" si="1"/>
        <v>20</v>
      </c>
      <c r="U39" s="85"/>
      <c r="V39" s="71">
        <v>20</v>
      </c>
      <c r="W39" s="71">
        <v>20</v>
      </c>
      <c r="X39" s="84">
        <f t="shared" ca="1" si="2"/>
        <v>20</v>
      </c>
      <c r="Y39" s="84">
        <f t="shared" ca="1" si="3"/>
        <v>20</v>
      </c>
      <c r="Z39" s="143"/>
      <c r="AA39" s="144"/>
      <c r="AB39" s="145"/>
      <c r="AC39" s="86">
        <f t="shared" ca="1" si="4"/>
        <v>26</v>
      </c>
      <c r="AD39" s="224"/>
      <c r="AE39" s="224"/>
      <c r="AF39" s="108"/>
    </row>
    <row r="40" spans="1:32" ht="15.75" customHeight="1">
      <c r="A40" s="76">
        <f ca="1">LISTA!A34</f>
        <v>27</v>
      </c>
      <c r="B40" s="76">
        <f ca="1">LISTA!B34</f>
        <v>71604</v>
      </c>
      <c r="C40" s="140" t="str">
        <f ca="1">LISTA!C34</f>
        <v>NAZARETO DE FÁTIMA BENGUE INGLÊS</v>
      </c>
      <c r="D40" s="141"/>
      <c r="E40" s="141"/>
      <c r="F40" s="141"/>
      <c r="G40" s="141"/>
      <c r="H40" s="141"/>
      <c r="I40" s="141"/>
      <c r="J40" s="141"/>
      <c r="K40" s="142"/>
      <c r="L40" s="76" t="str">
        <f ca="1">LISTA!D34</f>
        <v>M</v>
      </c>
      <c r="M40" s="78"/>
      <c r="N40" s="71">
        <v>20</v>
      </c>
      <c r="O40" s="71">
        <v>20</v>
      </c>
      <c r="P40" s="83">
        <f t="shared" ca="1" si="0"/>
        <v>20</v>
      </c>
      <c r="Q40" s="82"/>
      <c r="R40" s="71">
        <v>20</v>
      </c>
      <c r="S40" s="71">
        <v>20</v>
      </c>
      <c r="T40" s="84">
        <f t="shared" ca="1" si="1"/>
        <v>20</v>
      </c>
      <c r="U40" s="85"/>
      <c r="V40" s="71">
        <v>20</v>
      </c>
      <c r="W40" s="71">
        <v>20</v>
      </c>
      <c r="X40" s="84">
        <f t="shared" ca="1" si="2"/>
        <v>20</v>
      </c>
      <c r="Y40" s="84">
        <f t="shared" ca="1" si="3"/>
        <v>20</v>
      </c>
      <c r="Z40" s="143"/>
      <c r="AA40" s="144"/>
      <c r="AB40" s="145"/>
      <c r="AC40" s="86">
        <f t="shared" ca="1" si="4"/>
        <v>27</v>
      </c>
      <c r="AD40" s="224"/>
      <c r="AE40" s="224"/>
      <c r="AF40" s="108"/>
    </row>
    <row r="41" spans="1:32" ht="15.75" customHeight="1">
      <c r="A41" s="76">
        <f ca="1">LISTA!A35</f>
        <v>28</v>
      </c>
      <c r="B41" s="76">
        <f ca="1">LISTA!B35</f>
        <v>71665</v>
      </c>
      <c r="C41" s="140" t="str">
        <f ca="1">LISTA!C35</f>
        <v>ONÊSIMO MENDONÇA COELHO</v>
      </c>
      <c r="D41" s="141"/>
      <c r="E41" s="141"/>
      <c r="F41" s="141"/>
      <c r="G41" s="141"/>
      <c r="H41" s="141"/>
      <c r="I41" s="141"/>
      <c r="J41" s="141"/>
      <c r="K41" s="142"/>
      <c r="L41" s="76" t="str">
        <f ca="1">LISTA!D35</f>
        <v>M</v>
      </c>
      <c r="M41" s="78"/>
      <c r="N41" s="71">
        <v>20</v>
      </c>
      <c r="O41" s="71">
        <v>20</v>
      </c>
      <c r="P41" s="83">
        <f t="shared" ca="1" si="0"/>
        <v>20</v>
      </c>
      <c r="Q41" s="82"/>
      <c r="R41" s="71">
        <v>20</v>
      </c>
      <c r="S41" s="71">
        <v>20</v>
      </c>
      <c r="T41" s="84">
        <f t="shared" ca="1" si="1"/>
        <v>20</v>
      </c>
      <c r="U41" s="85"/>
      <c r="V41" s="71">
        <v>20</v>
      </c>
      <c r="W41" s="71">
        <v>20</v>
      </c>
      <c r="X41" s="84">
        <f t="shared" ca="1" si="2"/>
        <v>20</v>
      </c>
      <c r="Y41" s="84">
        <f t="shared" ca="1" si="3"/>
        <v>20</v>
      </c>
      <c r="Z41" s="143"/>
      <c r="AA41" s="144"/>
      <c r="AB41" s="145"/>
      <c r="AC41" s="86">
        <f t="shared" ca="1" si="4"/>
        <v>28</v>
      </c>
      <c r="AD41" s="224"/>
      <c r="AE41" s="224"/>
      <c r="AF41" s="108"/>
    </row>
    <row r="42" spans="1:32" ht="15.75" customHeight="1">
      <c r="A42" s="76">
        <f ca="1">LISTA!A36</f>
        <v>29</v>
      </c>
      <c r="B42" s="76">
        <f ca="1">LISTA!B36</f>
        <v>71611</v>
      </c>
      <c r="C42" s="140" t="str">
        <f ca="1">LISTA!C36</f>
        <v>PAULO ALFREDO XAVIER KOMBO</v>
      </c>
      <c r="D42" s="141"/>
      <c r="E42" s="141"/>
      <c r="F42" s="141"/>
      <c r="G42" s="141"/>
      <c r="H42" s="141"/>
      <c r="I42" s="141"/>
      <c r="J42" s="141"/>
      <c r="K42" s="142"/>
      <c r="L42" s="76" t="str">
        <f ca="1">LISTA!D36</f>
        <v>M</v>
      </c>
      <c r="M42" s="78"/>
      <c r="N42" s="71">
        <v>20</v>
      </c>
      <c r="O42" s="71">
        <v>20</v>
      </c>
      <c r="P42" s="83">
        <f t="shared" ca="1" si="0"/>
        <v>20</v>
      </c>
      <c r="Q42" s="82"/>
      <c r="R42" s="71">
        <v>20</v>
      </c>
      <c r="S42" s="71">
        <v>20</v>
      </c>
      <c r="T42" s="84">
        <f t="shared" ca="1" si="1"/>
        <v>20</v>
      </c>
      <c r="U42" s="85"/>
      <c r="V42" s="71">
        <v>20</v>
      </c>
      <c r="W42" s="71">
        <v>20</v>
      </c>
      <c r="X42" s="84">
        <f t="shared" ca="1" si="2"/>
        <v>20</v>
      </c>
      <c r="Y42" s="84">
        <f t="shared" ca="1" si="3"/>
        <v>20</v>
      </c>
      <c r="Z42" s="143"/>
      <c r="AA42" s="144"/>
      <c r="AB42" s="145"/>
      <c r="AC42" s="86">
        <f t="shared" ca="1" si="4"/>
        <v>29</v>
      </c>
      <c r="AD42" s="224"/>
      <c r="AE42" s="224"/>
      <c r="AF42" s="108"/>
    </row>
    <row r="43" spans="1:32" ht="15.75" customHeight="1">
      <c r="A43" s="76">
        <f ca="1">LISTA!A37</f>
        <v>30</v>
      </c>
      <c r="B43" s="76">
        <f ca="1">LISTA!B37</f>
        <v>71612</v>
      </c>
      <c r="C43" s="140" t="str">
        <f ca="1">LISTA!C37</f>
        <v>ROSA SARA CABRAL VUMBA</v>
      </c>
      <c r="D43" s="141"/>
      <c r="E43" s="141"/>
      <c r="F43" s="141"/>
      <c r="G43" s="141"/>
      <c r="H43" s="141"/>
      <c r="I43" s="141"/>
      <c r="J43" s="141"/>
      <c r="K43" s="142"/>
      <c r="L43" s="76" t="str">
        <f ca="1">LISTA!D37</f>
        <v>F</v>
      </c>
      <c r="M43" s="78"/>
      <c r="N43" s="71">
        <v>20</v>
      </c>
      <c r="O43" s="71">
        <v>20</v>
      </c>
      <c r="P43" s="83">
        <f t="shared" ca="1" si="0"/>
        <v>20</v>
      </c>
      <c r="Q43" s="82"/>
      <c r="R43" s="71">
        <v>20</v>
      </c>
      <c r="S43" s="71">
        <v>20</v>
      </c>
      <c r="T43" s="84">
        <f t="shared" ca="1" si="1"/>
        <v>20</v>
      </c>
      <c r="U43" s="85"/>
      <c r="V43" s="71">
        <v>20</v>
      </c>
      <c r="W43" s="71">
        <v>20</v>
      </c>
      <c r="X43" s="84">
        <f t="shared" ca="1" si="2"/>
        <v>20</v>
      </c>
      <c r="Y43" s="84">
        <f t="shared" ca="1" si="3"/>
        <v>20</v>
      </c>
      <c r="Z43" s="143"/>
      <c r="AA43" s="144"/>
      <c r="AB43" s="145"/>
      <c r="AC43" s="86">
        <f t="shared" ca="1" si="4"/>
        <v>30</v>
      </c>
      <c r="AD43" s="224"/>
      <c r="AE43" s="224"/>
      <c r="AF43" s="108"/>
    </row>
    <row r="44" spans="1:32" ht="15.75" customHeight="1">
      <c r="A44" s="76">
        <f ca="1">LISTA!A38</f>
        <v>31</v>
      </c>
      <c r="B44" s="76">
        <f ca="1">LISTA!B38</f>
        <v>68722</v>
      </c>
      <c r="C44" s="140" t="str">
        <f ca="1">LISTA!C38</f>
        <v>STEFANE DEISE VEMBA QUINANA</v>
      </c>
      <c r="D44" s="141"/>
      <c r="E44" s="141"/>
      <c r="F44" s="141"/>
      <c r="G44" s="141"/>
      <c r="H44" s="141"/>
      <c r="I44" s="141"/>
      <c r="J44" s="141"/>
      <c r="K44" s="142"/>
      <c r="L44" s="76" t="str">
        <f ca="1">LISTA!D38</f>
        <v>F</v>
      </c>
      <c r="M44" s="78"/>
      <c r="N44" s="71">
        <v>20</v>
      </c>
      <c r="O44" s="71">
        <v>20</v>
      </c>
      <c r="P44" s="83">
        <f t="shared" ca="1" si="0"/>
        <v>20</v>
      </c>
      <c r="Q44" s="82"/>
      <c r="R44" s="71">
        <v>20</v>
      </c>
      <c r="S44" s="71">
        <v>20</v>
      </c>
      <c r="T44" s="84">
        <f t="shared" ca="1" si="1"/>
        <v>20</v>
      </c>
      <c r="U44" s="85"/>
      <c r="V44" s="71">
        <v>20</v>
      </c>
      <c r="W44" s="71">
        <v>20</v>
      </c>
      <c r="X44" s="84">
        <f t="shared" ca="1" si="2"/>
        <v>20</v>
      </c>
      <c r="Y44" s="84">
        <f t="shared" ca="1" si="3"/>
        <v>20</v>
      </c>
      <c r="Z44" s="143"/>
      <c r="AA44" s="144"/>
      <c r="AB44" s="145"/>
      <c r="AC44" s="86">
        <f t="shared" ca="1" si="4"/>
        <v>31</v>
      </c>
      <c r="AD44" s="224"/>
      <c r="AE44" s="224"/>
      <c r="AF44" s="108"/>
    </row>
    <row r="45" spans="1:32" ht="15.75" customHeight="1">
      <c r="A45" s="76">
        <f ca="1">LISTA!A39</f>
        <v>32</v>
      </c>
      <c r="B45" s="76">
        <f ca="1">LISTA!B39</f>
        <v>65824</v>
      </c>
      <c r="C45" s="140" t="str">
        <f ca="1">LISTA!C39</f>
        <v>WANDERSON CRISTIANO JOSÉ MORAIS(Exame especial)</v>
      </c>
      <c r="D45" s="141"/>
      <c r="E45" s="141"/>
      <c r="F45" s="141"/>
      <c r="G45" s="141"/>
      <c r="H45" s="141"/>
      <c r="I45" s="141"/>
      <c r="J45" s="141"/>
      <c r="K45" s="142"/>
      <c r="L45" s="76" t="str">
        <f ca="1">LISTA!D39</f>
        <v>m</v>
      </c>
      <c r="M45" s="78"/>
      <c r="N45" s="71">
        <v>20</v>
      </c>
      <c r="O45" s="71">
        <v>20</v>
      </c>
      <c r="P45" s="83">
        <f t="shared" ca="1" si="0"/>
        <v>20</v>
      </c>
      <c r="Q45" s="82"/>
      <c r="R45" s="71">
        <v>20</v>
      </c>
      <c r="S45" s="71">
        <v>20</v>
      </c>
      <c r="T45" s="84">
        <f t="shared" ca="1" si="1"/>
        <v>20</v>
      </c>
      <c r="U45" s="85"/>
      <c r="V45" s="71">
        <v>20</v>
      </c>
      <c r="W45" s="71">
        <v>20</v>
      </c>
      <c r="X45" s="84">
        <f t="shared" ca="1" si="2"/>
        <v>20</v>
      </c>
      <c r="Y45" s="84">
        <f t="shared" ca="1" si="3"/>
        <v>0</v>
      </c>
      <c r="Z45" s="143"/>
      <c r="AA45" s="144"/>
      <c r="AB45" s="145"/>
      <c r="AC45" s="86">
        <f t="shared" ca="1" si="4"/>
        <v>32</v>
      </c>
      <c r="AD45" s="224"/>
      <c r="AE45" s="224"/>
      <c r="AF45" s="108"/>
    </row>
    <row r="46" spans="1:32" ht="15.75" customHeight="1">
      <c r="A46" s="76">
        <f ca="1">LISTA!A40</f>
        <v>33</v>
      </c>
      <c r="B46" s="76">
        <f ca="1">LISTA!B40</f>
        <v>68668</v>
      </c>
      <c r="C46" s="140" t="str">
        <f ca="1">LISTA!C40</f>
        <v>PEDRO PETELSON PEQUENO LOURENÇO(EXAME ESPECIAL)</v>
      </c>
      <c r="D46" s="141"/>
      <c r="E46" s="141"/>
      <c r="F46" s="141"/>
      <c r="G46" s="141"/>
      <c r="H46" s="141"/>
      <c r="I46" s="141"/>
      <c r="J46" s="141"/>
      <c r="K46" s="142"/>
      <c r="L46" s="76" t="str">
        <f ca="1">LISTA!D40</f>
        <v>M</v>
      </c>
      <c r="M46" s="78"/>
      <c r="N46" s="71">
        <v>20</v>
      </c>
      <c r="O46" s="71">
        <v>20</v>
      </c>
      <c r="P46" s="83">
        <f t="shared" ca="1" si="0"/>
        <v>20</v>
      </c>
      <c r="Q46" s="82"/>
      <c r="R46" s="71">
        <v>20</v>
      </c>
      <c r="S46" s="71">
        <v>20</v>
      </c>
      <c r="T46" s="84">
        <f t="shared" ca="1" si="1"/>
        <v>20</v>
      </c>
      <c r="U46" s="85"/>
      <c r="V46" s="71">
        <v>20</v>
      </c>
      <c r="W46" s="71">
        <v>20</v>
      </c>
      <c r="X46" s="84">
        <f t="shared" ca="1" si="2"/>
        <v>20</v>
      </c>
      <c r="Y46" s="84">
        <f t="shared" ca="1" si="3"/>
        <v>0</v>
      </c>
      <c r="Z46" s="143"/>
      <c r="AA46" s="144"/>
      <c r="AB46" s="145"/>
      <c r="AC46" s="86">
        <f t="shared" ca="1" si="4"/>
        <v>33</v>
      </c>
      <c r="AD46" s="224"/>
      <c r="AE46" s="224"/>
      <c r="AF46" s="108"/>
    </row>
    <row r="47" spans="1:32" ht="15.75" customHeight="1">
      <c r="A47" s="76">
        <f ca="1">LISTA!A41</f>
        <v>34</v>
      </c>
      <c r="B47" s="76">
        <f ca="1">LISTA!B41</f>
        <v>68703</v>
      </c>
      <c r="C47" s="140" t="str">
        <f ca="1">LISTA!C41</f>
        <v>JOEL PANZO JOSÉ(EXAME ESPECIAL)</v>
      </c>
      <c r="D47" s="141"/>
      <c r="E47" s="141"/>
      <c r="F47" s="141"/>
      <c r="G47" s="141"/>
      <c r="H47" s="141"/>
      <c r="I47" s="141"/>
      <c r="J47" s="141"/>
      <c r="K47" s="142"/>
      <c r="L47" s="76" t="str">
        <f ca="1">LISTA!D41</f>
        <v>M</v>
      </c>
      <c r="M47" s="78"/>
      <c r="N47" s="71">
        <v>20</v>
      </c>
      <c r="O47" s="71">
        <v>20</v>
      </c>
      <c r="P47" s="83">
        <f t="shared" ref="P47" ca="1" si="5">IFERROR(AVERAGE(N47:O47),0)</f>
        <v>20</v>
      </c>
      <c r="Q47" s="82"/>
      <c r="R47" s="71">
        <v>20</v>
      </c>
      <c r="S47" s="71">
        <v>20</v>
      </c>
      <c r="T47" s="84">
        <f t="shared" ref="T47" ca="1" si="6">IFERROR(AVERAGE(R47:S47),0)</f>
        <v>20</v>
      </c>
      <c r="U47" s="85"/>
      <c r="V47" s="71">
        <v>20</v>
      </c>
      <c r="W47" s="71">
        <v>20</v>
      </c>
      <c r="X47" s="84">
        <f t="shared" ref="X47" ca="1" si="7">IFERROR(AVERAGE(V47:W47),0)</f>
        <v>20</v>
      </c>
      <c r="Y47" s="84">
        <f t="shared" ref="Y47" ca="1" si="8">AVERAGE(X47,T47,P47)</f>
        <v>20</v>
      </c>
      <c r="Z47" s="143"/>
      <c r="AA47" s="144"/>
      <c r="AB47" s="145"/>
      <c r="AC47" s="86">
        <f t="shared" ref="AC47" ca="1" si="9">A47</f>
        <v>34</v>
      </c>
      <c r="AD47" s="224"/>
      <c r="AE47" s="224"/>
      <c r="AF47" s="224"/>
    </row>
    <row r="48" spans="1:32" ht="15.75" customHeight="1">
      <c r="A48" s="178" t="s">
        <v>15</v>
      </c>
      <c r="B48" s="178">
        <f ca="1">COUNTIF(L14:L47,"=M")</f>
        <v>28</v>
      </c>
      <c r="C48" s="182" t="s">
        <v>78</v>
      </c>
      <c r="D48" s="183"/>
      <c r="E48" s="183"/>
      <c r="F48" s="183"/>
      <c r="G48" s="183"/>
      <c r="H48" s="183"/>
      <c r="I48" s="183"/>
      <c r="J48" s="183"/>
      <c r="K48" s="184"/>
      <c r="L48" s="185" t="s">
        <v>79</v>
      </c>
      <c r="M48" s="185"/>
      <c r="N48" s="185"/>
      <c r="O48" s="185"/>
      <c r="P48" s="185"/>
      <c r="Q48" s="185"/>
      <c r="R48" s="185" t="s">
        <v>80</v>
      </c>
      <c r="S48" s="185"/>
      <c r="T48" s="185"/>
      <c r="U48" s="185"/>
      <c r="V48" s="185"/>
      <c r="W48" s="185"/>
      <c r="X48" s="185" t="s">
        <v>80</v>
      </c>
      <c r="Y48" s="185"/>
      <c r="Z48" s="185"/>
      <c r="AA48" s="185"/>
      <c r="AB48" s="185"/>
      <c r="AC48" s="186"/>
      <c r="AD48" s="224"/>
      <c r="AE48" s="224"/>
      <c r="AF48" s="224"/>
    </row>
    <row r="49" spans="1:32" ht="14.25" customHeight="1" thickBot="1">
      <c r="A49" s="233"/>
      <c r="B49" s="233"/>
      <c r="C49" s="187" t="s">
        <v>81</v>
      </c>
      <c r="D49" s="188"/>
      <c r="E49" s="188"/>
      <c r="F49" s="188"/>
      <c r="G49" s="188"/>
      <c r="H49" s="188"/>
      <c r="I49" s="188"/>
      <c r="J49" s="188"/>
      <c r="K49" s="189"/>
      <c r="L49" s="177" t="s">
        <v>82</v>
      </c>
      <c r="M49" s="233"/>
      <c r="N49" s="233"/>
      <c r="O49" s="177" t="s">
        <v>83</v>
      </c>
      <c r="P49" s="233"/>
      <c r="Q49" s="233"/>
      <c r="R49" s="177" t="s">
        <v>82</v>
      </c>
      <c r="S49" s="233"/>
      <c r="T49" s="233"/>
      <c r="U49" s="177" t="s">
        <v>83</v>
      </c>
      <c r="V49" s="233"/>
      <c r="W49" s="233"/>
      <c r="X49" s="177" t="s">
        <v>82</v>
      </c>
      <c r="Y49" s="233"/>
      <c r="Z49" s="233"/>
      <c r="AA49" s="177" t="s">
        <v>83</v>
      </c>
      <c r="AB49" s="233"/>
      <c r="AC49" s="234"/>
      <c r="AD49" s="108"/>
      <c r="AE49" s="108"/>
      <c r="AF49" s="108"/>
    </row>
    <row r="50" spans="1:32" ht="14.25" customHeight="1" thickBot="1">
      <c r="A50" s="178" t="s">
        <v>24</v>
      </c>
      <c r="B50" s="178">
        <f ca="1">COUNTIF(L14:L47,"=F")</f>
        <v>6</v>
      </c>
      <c r="C50" s="179" t="s">
        <v>84</v>
      </c>
      <c r="D50" s="180"/>
      <c r="E50" s="180"/>
      <c r="F50" s="180"/>
      <c r="G50" s="180"/>
      <c r="H50" s="180"/>
      <c r="I50" s="180"/>
      <c r="J50" s="180"/>
      <c r="K50" s="181"/>
      <c r="L50" s="72" t="s">
        <v>15</v>
      </c>
      <c r="M50" s="72" t="s">
        <v>24</v>
      </c>
      <c r="N50" s="72" t="s">
        <v>71</v>
      </c>
      <c r="O50" s="72" t="s">
        <v>15</v>
      </c>
      <c r="P50" s="72" t="s">
        <v>24</v>
      </c>
      <c r="Q50" s="72" t="s">
        <v>71</v>
      </c>
      <c r="R50" s="72" t="s">
        <v>15</v>
      </c>
      <c r="S50" s="72" t="s">
        <v>24</v>
      </c>
      <c r="T50" s="72" t="s">
        <v>71</v>
      </c>
      <c r="U50" s="72" t="s">
        <v>15</v>
      </c>
      <c r="V50" s="72" t="s">
        <v>24</v>
      </c>
      <c r="W50" s="72" t="s">
        <v>71</v>
      </c>
      <c r="X50" s="72" t="s">
        <v>15</v>
      </c>
      <c r="Y50" s="72" t="s">
        <v>24</v>
      </c>
      <c r="Z50" s="72" t="s">
        <v>71</v>
      </c>
      <c r="AA50" s="72" t="s">
        <v>15</v>
      </c>
      <c r="AB50" s="72" t="s">
        <v>24</v>
      </c>
      <c r="AC50" s="90" t="s">
        <v>71</v>
      </c>
      <c r="AD50" s="224"/>
      <c r="AE50" s="224"/>
      <c r="AF50" s="224"/>
    </row>
    <row r="51" spans="1:32" ht="15" customHeight="1" thickBot="1">
      <c r="A51" s="233"/>
      <c r="B51" s="233"/>
      <c r="C51" s="179" t="s">
        <v>85</v>
      </c>
      <c r="D51" s="180"/>
      <c r="E51" s="180"/>
      <c r="F51" s="180"/>
      <c r="G51" s="180"/>
      <c r="H51" s="180"/>
      <c r="I51" s="180"/>
      <c r="J51" s="180"/>
      <c r="K51" s="181"/>
      <c r="L51" s="91">
        <f ca="1">COUNTIFS(L14:L46,"=M",P14:P46,"&gt;=9,5")</f>
        <v>27</v>
      </c>
      <c r="M51" s="91">
        <f ca="1">COUNTIFS(L14:L46,"=F",P14:P46,"&gt;=9,5")</f>
        <v>6</v>
      </c>
      <c r="N51" s="92">
        <f ca="1">(M51+L51)</f>
        <v>33</v>
      </c>
      <c r="O51" s="93">
        <f ca="1">COUNTIFS(L14:L46,"=M",P14:P46,"&lt;9,5")</f>
        <v>0</v>
      </c>
      <c r="P51" s="93">
        <f ca="1">COUNTIFS(L14:L46,"=F",P14:P46,"&lt;9,5")</f>
        <v>0</v>
      </c>
      <c r="Q51" s="94">
        <f ca="1">(P51+O51)</f>
        <v>0</v>
      </c>
      <c r="R51" s="91">
        <f ca="1">COUNTIFS(L14:L46,"=M",T14:T46,"&gt;=9,5")</f>
        <v>27</v>
      </c>
      <c r="S51" s="91">
        <f ca="1">COUNTIFS(L14:L46,"=F",T14:T46,"&gt;=9,5")</f>
        <v>6</v>
      </c>
      <c r="T51" s="92">
        <f ca="1">(S51+R51)</f>
        <v>33</v>
      </c>
      <c r="U51" s="93">
        <f ca="1">COUNTIFS(L14:L46,"=M",T14:T46,"&lt;9,5")</f>
        <v>0</v>
      </c>
      <c r="V51" s="93">
        <f ca="1">COUNTIFS(L14:L46,"=F",T14:T46,"&lt;9,5")</f>
        <v>0</v>
      </c>
      <c r="W51" s="94">
        <f ca="1">(V51+U51)</f>
        <v>0</v>
      </c>
      <c r="X51" s="91">
        <f ca="1">COUNTIFS(L14:L46,"=M",X14:X46,"&gt;=9,5")</f>
        <v>27</v>
      </c>
      <c r="Y51" s="91">
        <f ca="1">COUNTIFS(L14:L46,"=F",X14:X46,"&gt;=9,5")</f>
        <v>6</v>
      </c>
      <c r="Z51" s="92">
        <f ca="1">(Y51+X51)</f>
        <v>33</v>
      </c>
      <c r="AA51" s="93">
        <f ca="1">COUNTIFS(L14:L46,"=M",X14:X46,"&lt;9,5")</f>
        <v>0</v>
      </c>
      <c r="AB51" s="93">
        <f ca="1">COUNTIFS(L14:L46,"=F",X14:X46,"&lt;9,5")</f>
        <v>0</v>
      </c>
      <c r="AC51" s="95">
        <f ca="1">(AB51+AA51)</f>
        <v>0</v>
      </c>
      <c r="AD51" s="224"/>
      <c r="AE51" s="224"/>
      <c r="AF51" s="224"/>
    </row>
    <row r="52" spans="1:32" ht="14.25" customHeight="1" thickBot="1">
      <c r="A52" s="178" t="s">
        <v>71</v>
      </c>
      <c r="B52" s="178">
        <f ca="1">(B48+B50)</f>
        <v>34</v>
      </c>
      <c r="C52" s="179" t="s">
        <v>86</v>
      </c>
      <c r="D52" s="180"/>
      <c r="E52" s="180"/>
      <c r="F52" s="180"/>
      <c r="G52" s="180"/>
      <c r="H52" s="180"/>
      <c r="I52" s="180"/>
      <c r="J52" s="180"/>
      <c r="K52" s="181"/>
      <c r="L52" s="190" t="s">
        <v>87</v>
      </c>
      <c r="M52" s="233"/>
      <c r="N52" s="233"/>
      <c r="O52" s="190" t="s">
        <v>87</v>
      </c>
      <c r="P52" s="233"/>
      <c r="Q52" s="233"/>
      <c r="R52" s="190" t="s">
        <v>87</v>
      </c>
      <c r="S52" s="233"/>
      <c r="T52" s="233"/>
      <c r="U52" s="190" t="s">
        <v>87</v>
      </c>
      <c r="V52" s="233"/>
      <c r="W52" s="233"/>
      <c r="X52" s="190" t="s">
        <v>87</v>
      </c>
      <c r="Y52" s="233"/>
      <c r="Z52" s="233"/>
      <c r="AA52" s="190" t="s">
        <v>87</v>
      </c>
      <c r="AB52" s="233"/>
      <c r="AC52" s="234"/>
      <c r="AD52" s="108"/>
      <c r="AE52" s="108"/>
      <c r="AF52" s="108"/>
    </row>
    <row r="53" spans="1:32" ht="15.75" customHeight="1" thickBot="1">
      <c r="A53" s="233"/>
      <c r="B53" s="233"/>
      <c r="C53" s="179"/>
      <c r="D53" s="180"/>
      <c r="E53" s="180"/>
      <c r="F53" s="180"/>
      <c r="G53" s="180"/>
      <c r="H53" s="180"/>
      <c r="I53" s="180"/>
      <c r="J53" s="180"/>
      <c r="K53" s="181"/>
      <c r="L53" s="91">
        <f ca="1">(L51*100)/B52</f>
        <v>79.411764705882348</v>
      </c>
      <c r="M53" s="96">
        <f ca="1">(M51*100)/B52</f>
        <v>17.647058823529413</v>
      </c>
      <c r="N53" s="96">
        <f ca="1">L53+M53</f>
        <v>97.058823529411768</v>
      </c>
      <c r="O53" s="93">
        <f ca="1">(O51*100)/B52</f>
        <v>0</v>
      </c>
      <c r="P53" s="97">
        <f ca="1">(P51*100)/B52</f>
        <v>0</v>
      </c>
      <c r="Q53" s="97">
        <f ca="1">O53+P53</f>
        <v>0</v>
      </c>
      <c r="R53" s="91">
        <f ca="1">(R51*100)/B52</f>
        <v>79.411764705882348</v>
      </c>
      <c r="S53" s="96">
        <f ca="1">(S51*100)/B52</f>
        <v>17.647058823529413</v>
      </c>
      <c r="T53" s="96">
        <f ca="1">R53+S53</f>
        <v>97.058823529411768</v>
      </c>
      <c r="U53" s="93">
        <f ca="1">(U51*100)/B52</f>
        <v>0</v>
      </c>
      <c r="V53" s="97">
        <f ca="1">(V51*100)/B52</f>
        <v>0</v>
      </c>
      <c r="W53" s="97">
        <f ca="1">U53+V53</f>
        <v>0</v>
      </c>
      <c r="X53" s="91">
        <f ca="1">(X51*100)/B52</f>
        <v>79.411764705882348</v>
      </c>
      <c r="Y53" s="96">
        <f ca="1">(Y51*100)/B52</f>
        <v>17.647058823529413</v>
      </c>
      <c r="Z53" s="96">
        <f ca="1">X53+Y53</f>
        <v>97.058823529411768</v>
      </c>
      <c r="AA53" s="93">
        <f ca="1">(AA51*100)/B52</f>
        <v>79.411764705882348</v>
      </c>
      <c r="AB53" s="97">
        <f ca="1">(AB51*100)/B52</f>
        <v>0</v>
      </c>
      <c r="AC53" s="98">
        <f ca="1">AA53+AB53</f>
        <v>97.058823529411768</v>
      </c>
      <c r="AD53" s="108"/>
      <c r="AE53" s="108"/>
      <c r="AF53" s="108"/>
    </row>
    <row r="54" spans="1:32" ht="15.75" customHeight="1">
      <c r="A54" s="224"/>
      <c r="B54" s="224"/>
      <c r="C54" s="88"/>
      <c r="D54" s="88"/>
      <c r="E54" s="88"/>
      <c r="F54" s="88"/>
      <c r="G54" s="88"/>
      <c r="H54" s="88"/>
      <c r="I54" s="88"/>
      <c r="J54" s="88"/>
      <c r="K54" s="88"/>
      <c r="L54" s="235"/>
      <c r="M54" s="235"/>
      <c r="N54" s="236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</row>
    <row r="55" spans="1:32" ht="15" customHeight="1">
      <c r="A55" s="224"/>
      <c r="B55" s="155"/>
      <c r="C55" s="155"/>
      <c r="D55" s="112"/>
      <c r="E55" s="112"/>
      <c r="F55" s="112"/>
      <c r="G55" s="112"/>
      <c r="H55" s="112"/>
      <c r="I55" s="112"/>
      <c r="J55" s="112"/>
      <c r="K55" s="112"/>
      <c r="L55" s="224"/>
      <c r="M55" s="224"/>
      <c r="N55" s="224"/>
      <c r="O55" s="224"/>
      <c r="P55" s="224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224"/>
    </row>
    <row r="56" spans="1:32" ht="15.75" customHeight="1">
      <c r="A56" s="111" t="s">
        <v>88</v>
      </c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08"/>
      <c r="R56" s="108"/>
      <c r="S56" s="237" t="s">
        <v>89</v>
      </c>
      <c r="T56" s="225"/>
      <c r="U56" s="225"/>
      <c r="V56" s="225"/>
      <c r="W56" s="225"/>
      <c r="X56" s="225"/>
      <c r="Y56" s="225"/>
      <c r="Z56" s="225"/>
      <c r="AA56" s="225"/>
      <c r="AB56" s="225"/>
      <c r="AC56" s="225"/>
      <c r="AD56" s="108"/>
      <c r="AE56" s="108"/>
      <c r="AF56" s="108"/>
    </row>
    <row r="57" spans="1:32" ht="15" customHeight="1">
      <c r="A57" s="224"/>
      <c r="B57" s="155"/>
      <c r="C57" s="155"/>
      <c r="D57" s="112"/>
      <c r="E57" s="112"/>
      <c r="F57" s="112"/>
      <c r="G57" s="112"/>
      <c r="H57" s="112"/>
      <c r="I57" s="112"/>
      <c r="J57" s="112"/>
      <c r="K57" s="112"/>
      <c r="L57" s="224"/>
      <c r="M57" s="224"/>
      <c r="N57" s="224"/>
      <c r="O57" s="224"/>
      <c r="P57" s="224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</row>
    <row r="58" spans="1:32" ht="15.75" customHeight="1">
      <c r="A58" s="108"/>
      <c r="B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</row>
    <row r="59" spans="1:32" ht="15.75" customHeight="1">
      <c r="A59" s="108"/>
      <c r="B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108"/>
    </row>
    <row r="60" spans="1:32" ht="15.75" customHeight="1">
      <c r="A60" s="108"/>
      <c r="B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</row>
    <row r="61" spans="1:32" ht="15.75" customHeight="1">
      <c r="A61" s="108"/>
      <c r="B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</row>
    <row r="62" spans="1:32" ht="15.75" customHeight="1">
      <c r="A62" s="108"/>
      <c r="B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</row>
    <row r="63" spans="1:32" ht="15.75" customHeight="1">
      <c r="A63" s="108"/>
      <c r="B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</row>
    <row r="64" spans="1:32" ht="15.75" customHeight="1">
      <c r="A64" s="108"/>
      <c r="B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mergeCells count="124">
    <mergeCell ref="B57:C57"/>
    <mergeCell ref="U52:W52"/>
    <mergeCell ref="X52:Z52"/>
    <mergeCell ref="AA52:AC52"/>
    <mergeCell ref="C53:K53"/>
    <mergeCell ref="B55:C55"/>
    <mergeCell ref="S56:AC56"/>
    <mergeCell ref="A52:A53"/>
    <mergeCell ref="B52:B53"/>
    <mergeCell ref="C52:K52"/>
    <mergeCell ref="L52:N52"/>
    <mergeCell ref="O52:Q52"/>
    <mergeCell ref="R52:T52"/>
    <mergeCell ref="O49:Q49"/>
    <mergeCell ref="R49:T49"/>
    <mergeCell ref="U49:W49"/>
    <mergeCell ref="X49:Z49"/>
    <mergeCell ref="AA49:AC49"/>
    <mergeCell ref="A50:A51"/>
    <mergeCell ref="B50:B51"/>
    <mergeCell ref="C50:K50"/>
    <mergeCell ref="C51:K51"/>
    <mergeCell ref="A48:A49"/>
    <mergeCell ref="B48:B49"/>
    <mergeCell ref="C48:K48"/>
    <mergeCell ref="L48:Q48"/>
    <mergeCell ref="R48:W48"/>
    <mergeCell ref="X48:AC48"/>
    <mergeCell ref="C49:K49"/>
    <mergeCell ref="L49:N49"/>
    <mergeCell ref="C45:K45"/>
    <mergeCell ref="Z45:AB45"/>
    <mergeCell ref="C46:K46"/>
    <mergeCell ref="Z46:AB46"/>
    <mergeCell ref="C42:K42"/>
    <mergeCell ref="Z42:AB42"/>
    <mergeCell ref="C43:K43"/>
    <mergeCell ref="Z43:AB43"/>
    <mergeCell ref="C44:K44"/>
    <mergeCell ref="Z44:AB44"/>
    <mergeCell ref="C39:K39"/>
    <mergeCell ref="Z39:AB39"/>
    <mergeCell ref="C40:K40"/>
    <mergeCell ref="Z40:AB40"/>
    <mergeCell ref="C41:K41"/>
    <mergeCell ref="Z41:AB41"/>
    <mergeCell ref="C36:K36"/>
    <mergeCell ref="Z36:AB36"/>
    <mergeCell ref="C37:K37"/>
    <mergeCell ref="Z37:AB37"/>
    <mergeCell ref="C38:K38"/>
    <mergeCell ref="Z38:AB38"/>
    <mergeCell ref="C33:K33"/>
    <mergeCell ref="Z33:AB33"/>
    <mergeCell ref="C34:K34"/>
    <mergeCell ref="Z34:AB34"/>
    <mergeCell ref="C35:K35"/>
    <mergeCell ref="Z35:AB35"/>
    <mergeCell ref="C30:K30"/>
    <mergeCell ref="Z30:AB30"/>
    <mergeCell ref="C31:K31"/>
    <mergeCell ref="Z31:AB31"/>
    <mergeCell ref="C32:K32"/>
    <mergeCell ref="Z32:AB32"/>
    <mergeCell ref="C27:K27"/>
    <mergeCell ref="Z27:AB27"/>
    <mergeCell ref="C28:K28"/>
    <mergeCell ref="Z28:AB28"/>
    <mergeCell ref="C29:K29"/>
    <mergeCell ref="Z29:AB29"/>
    <mergeCell ref="C24:K24"/>
    <mergeCell ref="Z24:AB24"/>
    <mergeCell ref="C25:K25"/>
    <mergeCell ref="Z25:AB25"/>
    <mergeCell ref="C26:K26"/>
    <mergeCell ref="Z26:AB26"/>
    <mergeCell ref="C21:K21"/>
    <mergeCell ref="Z21:AB21"/>
    <mergeCell ref="C22:K22"/>
    <mergeCell ref="Z22:AB22"/>
    <mergeCell ref="C23:K23"/>
    <mergeCell ref="Z23:AB23"/>
    <mergeCell ref="C18:K18"/>
    <mergeCell ref="Z18:AB18"/>
    <mergeCell ref="C19:K19"/>
    <mergeCell ref="Z19:AB19"/>
    <mergeCell ref="C20:K20"/>
    <mergeCell ref="Z20:AB20"/>
    <mergeCell ref="Q12:Q13"/>
    <mergeCell ref="R12:T12"/>
    <mergeCell ref="U12:U13"/>
    <mergeCell ref="C15:K15"/>
    <mergeCell ref="Z15:AB15"/>
    <mergeCell ref="C16:K16"/>
    <mergeCell ref="Z16:AB16"/>
    <mergeCell ref="C17:K17"/>
    <mergeCell ref="Z17:AB17"/>
    <mergeCell ref="V12:X12"/>
    <mergeCell ref="Y12:Y13"/>
    <mergeCell ref="Z12:AB13"/>
    <mergeCell ref="C47:K47"/>
    <mergeCell ref="Z47:AB47"/>
    <mergeCell ref="A6:AC6"/>
    <mergeCell ref="A7:AC7"/>
    <mergeCell ref="A8:AC8"/>
    <mergeCell ref="A9:AC9"/>
    <mergeCell ref="E10:P10"/>
    <mergeCell ref="T10:AC10"/>
    <mergeCell ref="A1:C1"/>
    <mergeCell ref="A2:C2"/>
    <mergeCell ref="U2:AC3"/>
    <mergeCell ref="A4:C4"/>
    <mergeCell ref="V4:Z4"/>
    <mergeCell ref="A5:AC5"/>
    <mergeCell ref="AC12:AC13"/>
    <mergeCell ref="C14:K14"/>
    <mergeCell ref="Z14:AB14"/>
    <mergeCell ref="A11:A13"/>
    <mergeCell ref="B11:B13"/>
    <mergeCell ref="C11:K13"/>
    <mergeCell ref="L11:L13"/>
    <mergeCell ref="M11:AC11"/>
    <mergeCell ref="M12:M13"/>
    <mergeCell ref="N12:P12"/>
  </mergeCells>
  <conditionalFormatting sqref="M14:M47 P14:P47">
    <cfRule type="cellIs" dxfId="49" priority="24" stopIfTrue="1" operator="greaterThanOrEqual">
      <formula>9.5</formula>
    </cfRule>
    <cfRule type="cellIs" dxfId="48" priority="25" stopIfTrue="1" operator="lessThan">
      <formula>9.5</formula>
    </cfRule>
  </conditionalFormatting>
  <conditionalFormatting sqref="V4">
    <cfRule type="cellIs" dxfId="47" priority="17" stopIfTrue="1" operator="lessThanOrEqual">
      <formula>9</formula>
    </cfRule>
  </conditionalFormatting>
  <conditionalFormatting sqref="V4">
    <cfRule type="cellIs" dxfId="46" priority="18" stopIfTrue="1" operator="greaterThanOrEqual">
      <formula>9.5</formula>
    </cfRule>
  </conditionalFormatting>
  <conditionalFormatting sqref="V4">
    <cfRule type="cellIs" dxfId="45" priority="19" stopIfTrue="1" operator="greaterThanOrEqual">
      <formula>10</formula>
    </cfRule>
  </conditionalFormatting>
  <conditionalFormatting sqref="V4">
    <cfRule type="cellIs" dxfId="44" priority="20" stopIfTrue="1" operator="lessThanOrEqual">
      <formula>9</formula>
    </cfRule>
  </conditionalFormatting>
  <conditionalFormatting sqref="V4">
    <cfRule type="cellIs" dxfId="43" priority="21" stopIfTrue="1" operator="lessThan">
      <formula>9.4</formula>
    </cfRule>
    <cfRule type="cellIs" dxfId="42" priority="22" stopIfTrue="1" operator="lessThanOrEqual">
      <formula>9.4</formula>
    </cfRule>
  </conditionalFormatting>
  <conditionalFormatting sqref="V4">
    <cfRule type="cellIs" dxfId="41" priority="23" stopIfTrue="1" operator="greaterThanOrEqual">
      <formula>9.5</formula>
    </cfRule>
  </conditionalFormatting>
  <conditionalFormatting sqref="T14:T47">
    <cfRule type="cellIs" dxfId="40" priority="15" stopIfTrue="1" operator="greaterThanOrEqual">
      <formula>9.5</formula>
    </cfRule>
    <cfRule type="cellIs" dxfId="39" priority="16" stopIfTrue="1" operator="lessThan">
      <formula>9.5</formula>
    </cfRule>
  </conditionalFormatting>
  <conditionalFormatting sqref="X14:X47">
    <cfRule type="cellIs" dxfId="38" priority="13" stopIfTrue="1" operator="greaterThanOrEqual">
      <formula>9.5</formula>
    </cfRule>
    <cfRule type="cellIs" dxfId="37" priority="14" stopIfTrue="1" operator="lessThan">
      <formula>9.5</formula>
    </cfRule>
  </conditionalFormatting>
  <conditionalFormatting sqref="Y14:Y47">
    <cfRule type="cellIs" dxfId="36" priority="11" stopIfTrue="1" operator="greaterThanOrEqual">
      <formula>9.5</formula>
    </cfRule>
    <cfRule type="cellIs" dxfId="35" priority="12" stopIfTrue="1" operator="lessThan">
      <formula>9.5</formula>
    </cfRule>
  </conditionalFormatting>
  <conditionalFormatting sqref="N14:O47">
    <cfRule type="cellIs" dxfId="34" priority="5" stopIfTrue="1" operator="greaterThanOrEqual">
      <formula>9.5</formula>
    </cfRule>
    <cfRule type="cellIs" dxfId="33" priority="6" stopIfTrue="1" operator="lessThan">
      <formula>9.5</formula>
    </cfRule>
  </conditionalFormatting>
  <conditionalFormatting sqref="R14:S47">
    <cfRule type="cellIs" dxfId="32" priority="3" stopIfTrue="1" operator="greaterThanOrEqual">
      <formula>9.5</formula>
    </cfRule>
    <cfRule type="cellIs" dxfId="31" priority="4" stopIfTrue="1" operator="lessThan">
      <formula>9.5</formula>
    </cfRule>
  </conditionalFormatting>
  <conditionalFormatting sqref="V14:W47">
    <cfRule type="cellIs" dxfId="30" priority="1" stopIfTrue="1" operator="greaterThanOrEqual">
      <formula>9.5</formula>
    </cfRule>
    <cfRule type="cellIs" dxfId="29" priority="2" stopIfTrue="1" operator="lessThan">
      <formula>9.5</formula>
    </cfRule>
  </conditionalFormatting>
  <dataValidations count="2">
    <dataValidation type="decimal" allowBlank="1" showErrorMessage="1" sqref="X14:X47 T14:T47 P14:P47" xr:uid="{00000000-0002-0000-0800-000000000000}">
      <formula1>0</formula1>
      <formula2>20</formula2>
    </dataValidation>
    <dataValidation type="decimal" allowBlank="1" showInputMessage="1" showErrorMessage="1" prompt="Nota Inválida - A nota do aluno so pode ser de 0 - 20" sqref="N14:O47 R14:S47 V14:W47" xr:uid="{00000000-0002-0000-0800-000001000000}">
      <formula1>0</formula1>
      <formula2>20</formula2>
    </dataValidation>
  </dataValidations>
  <pageMargins left="0.31496062992125984" right="0.31496062992125984" top="0.39370078740157483" bottom="0.39370078740157483" header="0" footer="0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Desidério Gama</dc:creator>
  <cp:keywords/>
  <dc:description/>
  <cp:lastModifiedBy/>
  <cp:revision/>
  <dcterms:created xsi:type="dcterms:W3CDTF">2023-11-13T22:03:03Z</dcterms:created>
  <dcterms:modified xsi:type="dcterms:W3CDTF">2025-01-04T19:33:10Z</dcterms:modified>
  <cp:category/>
  <cp:contentStatus/>
</cp:coreProperties>
</file>